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codeName="ThisWorkbook" defaultThemeVersion="124226"/>
  <mc:AlternateContent xmlns:mc="http://schemas.openxmlformats.org/markup-compatibility/2006">
    <mc:Choice Requires="x15">
      <x15ac:absPath xmlns:x15ac="http://schemas.microsoft.com/office/spreadsheetml/2010/11/ac" url="C:\Users\mpotes\AppData\Local\Microsoft\Windows\INetCache\Content.Outlook\455WTF53\"/>
    </mc:Choice>
  </mc:AlternateContent>
  <xr:revisionPtr revIDLastSave="0" documentId="13_ncr:1_{04F50892-5C2C-452A-BA87-22C33D73ED4B}" xr6:coauthVersionLast="47" xr6:coauthVersionMax="47" xr10:uidLastSave="{00000000-0000-0000-0000-000000000000}"/>
  <bookViews>
    <workbookView xWindow="-120" yWindow="-120" windowWidth="29040" windowHeight="15720" firstSheet="4" activeTab="7" xr2:uid="{00000000-000D-0000-FFFF-FFFF00000000}"/>
  </bookViews>
  <sheets>
    <sheet name="1 INSTRUCTIVO" sheetId="38" r:id="rId1"/>
    <sheet name="2 CONTEXTO E IDENTIFICACIÓN" sheetId="30" r:id="rId2"/>
    <sheet name="3 PROBABIL E IMPACTO INHERENTE" sheetId="15" r:id="rId3"/>
    <sheet name="4 MAPA CALOR INHERENTE" sheetId="31" r:id="rId4"/>
    <sheet name="5 VALORACIÓN DEL CONTROL" sheetId="9" r:id="rId5"/>
    <sheet name="6 MAPA CALOR RESIDUAL" sheetId="35" r:id="rId6"/>
    <sheet name="7 MAPA CALOR INHEREN Y RESIDUAL" sheetId="37" r:id="rId7"/>
    <sheet name="8 MAPA RIESGOS" sheetId="36" r:id="rId8"/>
    <sheet name="9 RIESGO DEL PROCESO" sheetId="33" r:id="rId9"/>
    <sheet name="10 CONTROL DE CAMBIOS" sheetId="20" r:id="rId10"/>
    <sheet name="11 FORMULAS" sheetId="34" r:id="rId11"/>
    <sheet name="Hoja1" sheetId="39" r:id="rId12"/>
  </sheets>
  <externalReferences>
    <externalReference r:id="rId13"/>
    <externalReference r:id="rId14"/>
  </externalReferences>
  <definedNames>
    <definedName name="_xlnm._FilterDatabase" localSheetId="0" hidden="1">'1 INSTRUCTIVO'!$B$85:$H$119</definedName>
    <definedName name="_xlnm._FilterDatabase" localSheetId="1" hidden="1">'2 CONTEXTO E IDENTIFICACIÓN'!$A$7:$J$8</definedName>
    <definedName name="_xlnm._FilterDatabase" localSheetId="2" hidden="1">'3 PROBABIL E IMPACTO INHERENTE'!$A$8:$N$8</definedName>
    <definedName name="_xlnm._FilterDatabase" localSheetId="3" hidden="1">'4 MAPA CALOR INHERENTE'!$A$8:$AJ$8</definedName>
    <definedName name="_xlnm._FilterDatabase" localSheetId="4" hidden="1">'5 VALORACIÓN DEL CONTROL'!$A$7:$W$91</definedName>
    <definedName name="_xlnm._FilterDatabase" localSheetId="5" hidden="1">'6 MAPA CALOR RESIDUAL'!$A$8:$AL$8</definedName>
    <definedName name="_xlnm._FilterDatabase" localSheetId="6" hidden="1">'7 MAPA CALOR INHEREN Y RESIDUAL'!$A$9:$AL$9</definedName>
    <definedName name="_xlnm._FilterDatabase" localSheetId="7" hidden="1">'8 MAPA RIESGOS'!$A$8:$AX$8</definedName>
    <definedName name="Afectación_Económica">'3 PROBABIL E IMPACTO INHERENTE'!$X$9:$X$14</definedName>
    <definedName name="_xlnm.Print_Area" localSheetId="9">'10 CONTROL DE CAMBIOS'!$A$1:$D$9</definedName>
    <definedName name="_xlnm.Print_Area" localSheetId="2">'3 PROBABIL E IMPACTO INHERENTE'!$A$1:$Y$28</definedName>
    <definedName name="Definicion_tratamiento">'11 FORMULAS'!#REF!</definedName>
    <definedName name="E_Relaciones_Laborales">'11 FORMULAS'!$C$12:$C$17</definedName>
    <definedName name="F_Usuarios_Productos_y_Prácticas_Organizacionales">'11 FORMULAS'!$C$18:$C$23</definedName>
    <definedName name="Fiscal">'11 FORMULAS'!$B$36:$B$39</definedName>
    <definedName name="Fiscal_A">'11 FORMULAS'!$B$36:$B$39</definedName>
    <definedName name="Fiscal_B">'11 FORMULAS'!$C$36</definedName>
    <definedName name="G_Daños_Activos_Físicos">'11 FORMULAS'!$C$24:$C$26</definedName>
    <definedName name="Gestión">'11 FORMULAS'!$B$32:$B$34</definedName>
    <definedName name="Gestión_A">'11 FORMULAS'!$B$32:$B$34</definedName>
    <definedName name="Gestión_B">'11 FORMULAS'!$C$32</definedName>
    <definedName name="IMPACTO_PROCESOS" localSheetId="1">'[1]LISTAS FORMULAS'!$C$3:$C$7</definedName>
    <definedName name="IMPACTO_PROCESOS" localSheetId="3">'[1]LISTAS FORMULAS'!$C$3:$C$7</definedName>
    <definedName name="IMPACTO_PROCESOS" localSheetId="5">'[1]LISTAS FORMULAS'!$C$3:$C$7</definedName>
    <definedName name="IMPACTO_PROCESOS" localSheetId="6">'[1]LISTAS FORMULAS'!$C$3:$C$7</definedName>
    <definedName name="IMPACTO_PROCESOS" localSheetId="7">'[1]LISTAS FORMULAS'!$C$3:$C$7</definedName>
    <definedName name="IMPACTO_PROCESOS" localSheetId="8">'[1]LISTAS FORMULAS'!$C$3:$C$7</definedName>
    <definedName name="opciones" localSheetId="1">'[1]LISTAS FORMULAS'!$F$3:$F$4</definedName>
    <definedName name="opciones" localSheetId="3">'[1]LISTAS FORMULAS'!$F$3:$F$4</definedName>
    <definedName name="opciones" localSheetId="5">'[1]LISTAS FORMULAS'!$F$3:$F$4</definedName>
    <definedName name="opciones" localSheetId="6">'[1]LISTAS FORMULAS'!$F$3:$F$4</definedName>
    <definedName name="opciones" localSheetId="7">'[1]LISTAS FORMULAS'!$F$3:$F$4</definedName>
    <definedName name="opciones" localSheetId="8">'[1]LISTAS FORMULAS'!$F$3:$F$4</definedName>
    <definedName name="opciones2" localSheetId="1">'[1]LISTAS FORMULAS'!$G$3:$G$5</definedName>
    <definedName name="opciones2" localSheetId="3">'[1]LISTAS FORMULAS'!$G$3:$G$5</definedName>
    <definedName name="opciones2" localSheetId="5">'[1]LISTAS FORMULAS'!$G$3:$G$5</definedName>
    <definedName name="opciones2" localSheetId="6">'[1]LISTAS FORMULAS'!$G$3:$G$5</definedName>
    <definedName name="opciones2" localSheetId="7">'[1]LISTAS FORMULAS'!$G$3:$G$5</definedName>
    <definedName name="opciones2" localSheetId="8">'[1]LISTAS FORMULAS'!$G$3:$G$5</definedName>
    <definedName name="Plan_accion">'11 FORMULAS'!#REF!</definedName>
    <definedName name="Plan_acción">'11 FORMULAS'!#REF!</definedName>
    <definedName name="Plan_de_acción">'11 FORMULAS'!#REF!</definedName>
    <definedName name="Posibilidad__de_efecto_dañoso_sobre_el_interes_patrimonial">'11 FORMULAS'!$D$33:$G$33</definedName>
    <definedName name="Posibilidad_de_pérdida_Económica">'11 FORMULAS'!$C$32:$F$32</definedName>
    <definedName name="Quince_Cero" localSheetId="1">'[1]LISTAS FORMULAS'!$F$14:$F$15</definedName>
    <definedName name="Quince_Cero" localSheetId="3">'[1]LISTAS FORMULAS'!$F$14:$F$15</definedName>
    <definedName name="Quince_Cero" localSheetId="5">'[1]LISTAS FORMULAS'!$F$14:$F$15</definedName>
    <definedName name="Quince_Cero" localSheetId="6">'[1]LISTAS FORMULAS'!$F$14:$F$15</definedName>
    <definedName name="Quince_Cero" localSheetId="7">'[1]LISTAS FORMULAS'!$F$14:$F$15</definedName>
    <definedName name="Quince_Cero" localSheetId="8">'[1]LISTAS FORMULAS'!$F$14:$F$15</definedName>
    <definedName name="Rango_Calificacion_Ejecucion" localSheetId="1">'[1]LISTAS FORMULAS'!$H$3:$H$5</definedName>
    <definedName name="Rango_Calificacion_Ejecucion" localSheetId="3">'[1]LISTAS FORMULAS'!$H$3:$H$5</definedName>
    <definedName name="Rango_Calificacion_Ejecucion" localSheetId="5">'[1]LISTAS FORMULAS'!$H$3:$H$5</definedName>
    <definedName name="Rango_Calificacion_Ejecucion" localSheetId="6">'[1]LISTAS FORMULAS'!$H$3:$H$5</definedName>
    <definedName name="Rango_Calificacion_Ejecucion" localSheetId="7">'[1]LISTAS FORMULAS'!$H$3:$H$5</definedName>
    <definedName name="Rango_Calificacion_Ejecucion" localSheetId="8">'[1]LISTAS FORMULAS'!$H$3:$H$5</definedName>
    <definedName name="Reducir_mitigar_Transferir_Evitar">'8 MAPA RIESGOS'!$AJ$16:$AJ$18</definedName>
    <definedName name="Reputacional">'3 PROBABIL E IMPACTO INHERENTE'!$Y$9:$Y$14</definedName>
    <definedName name="Requiere_Plan_de_Acción">'8 MAPA RIESGOS'!$AJ$16:$AJ$18</definedName>
    <definedName name="Tipo" localSheetId="9">'[2]CONTEXTO E IDENTIFICACIÓN'!$C$21:$C$24</definedName>
    <definedName name="TIPO" localSheetId="3">'[1]CONTEXTO E IDENTIFICACIÓN'!$E$29:$E$32</definedName>
    <definedName name="TIPO" localSheetId="5">'[1]CONTEXTO E IDENTIFICACIÓN'!$E$29:$E$32</definedName>
    <definedName name="TIPO" localSheetId="6">'[1]CONTEXTO E IDENTIFICACIÓN'!$E$29:$E$32</definedName>
    <definedName name="TIPO" localSheetId="7">'[1]CONTEXTO E IDENTIFICACIÓN'!$E$29:$E$32</definedName>
    <definedName name="TIPO" localSheetId="8">'[1]CONTEXTO E IDENTIFICACIÓN'!$E$29:$E$32</definedName>
    <definedName name="Tipo">'11 FORMULAS'!$A$4:$A$11</definedName>
    <definedName name="_xlnm.Print_Titles" localSheetId="1">'2 CONTEXTO E IDENTIFICACIÓN'!$7:$8</definedName>
    <definedName name="_xlnm.Print_Titles" localSheetId="2">'3 PROBABIL E IMPACTO INHERENTE'!$5:$8</definedName>
    <definedName name="_xlnm.Print_Titles" localSheetId="4">'5 VALORACIÓN DEL CONTROL'!$3:$7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7" i="9" l="1"/>
  <c r="R27" i="9"/>
  <c r="S27" i="9"/>
  <c r="N27" i="9"/>
  <c r="K27" i="9"/>
  <c r="L27" i="9"/>
  <c r="T22" i="9"/>
  <c r="S22" i="9"/>
  <c r="R22" i="9"/>
  <c r="N22" i="9"/>
  <c r="L22" i="9"/>
  <c r="K22" i="9"/>
  <c r="K17" i="9"/>
  <c r="R17" i="9" s="1"/>
  <c r="N17" i="9"/>
  <c r="L17" i="9"/>
  <c r="K12" i="9"/>
  <c r="N12" i="9"/>
  <c r="L12" i="9"/>
  <c r="I27" i="9"/>
  <c r="I22" i="9"/>
  <c r="I17" i="9"/>
  <c r="I12" i="9"/>
  <c r="I16" i="9"/>
  <c r="I15" i="9"/>
  <c r="I14" i="9"/>
  <c r="I13" i="9"/>
  <c r="I8" i="9"/>
  <c r="L9" i="9"/>
  <c r="L8" i="9"/>
  <c r="K8" i="9"/>
  <c r="N8" i="9"/>
  <c r="D9" i="15"/>
  <c r="E9" i="15" s="1"/>
  <c r="L10" i="9"/>
  <c r="L11" i="9"/>
  <c r="N9" i="9"/>
  <c r="K9" i="9"/>
  <c r="K10" i="9"/>
  <c r="N10" i="9"/>
  <c r="K11" i="9"/>
  <c r="N11" i="9"/>
  <c r="E2" i="37"/>
  <c r="E1" i="37"/>
  <c r="C2" i="20"/>
  <c r="C1" i="20"/>
  <c r="C2" i="33"/>
  <c r="C1" i="33"/>
  <c r="C2" i="36"/>
  <c r="C1" i="36"/>
  <c r="C2" i="35"/>
  <c r="C1" i="35"/>
  <c r="C2" i="9"/>
  <c r="C1" i="9"/>
  <c r="C2" i="31"/>
  <c r="C1" i="31"/>
  <c r="C2" i="15"/>
  <c r="C1" i="15"/>
  <c r="B1" i="20"/>
  <c r="B1" i="33"/>
  <c r="B1" i="36"/>
  <c r="B1" i="37"/>
  <c r="B1" i="35"/>
  <c r="B1" i="9"/>
  <c r="B1" i="31"/>
  <c r="B1" i="15"/>
  <c r="H2" i="15"/>
  <c r="D1" i="15"/>
  <c r="I9" i="30"/>
  <c r="J9" i="30" s="1"/>
  <c r="B5" i="33"/>
  <c r="B4" i="33"/>
  <c r="B5" i="37"/>
  <c r="B4" i="37"/>
  <c r="B5" i="36"/>
  <c r="B4" i="36"/>
  <c r="B5" i="35"/>
  <c r="B4" i="35"/>
  <c r="I2" i="33"/>
  <c r="G2" i="33"/>
  <c r="F2" i="33"/>
  <c r="G1" i="33"/>
  <c r="F1" i="33"/>
  <c r="M2" i="37"/>
  <c r="K2" i="37"/>
  <c r="J2" i="37"/>
  <c r="K1" i="37"/>
  <c r="J1" i="37"/>
  <c r="I2" i="36"/>
  <c r="G2" i="36"/>
  <c r="F2" i="36"/>
  <c r="G1" i="36"/>
  <c r="F1" i="36"/>
  <c r="J2" i="35"/>
  <c r="H2" i="35"/>
  <c r="G2" i="35"/>
  <c r="H1" i="35"/>
  <c r="G1" i="35"/>
  <c r="J2" i="9"/>
  <c r="H2" i="9"/>
  <c r="G2" i="9"/>
  <c r="H1" i="9"/>
  <c r="G1" i="9"/>
  <c r="B4" i="9"/>
  <c r="B3" i="9"/>
  <c r="L3" i="31"/>
  <c r="J3" i="31"/>
  <c r="J2" i="31"/>
  <c r="B5" i="31"/>
  <c r="B4" i="31"/>
  <c r="J4" i="15"/>
  <c r="H4" i="15"/>
  <c r="B5" i="15"/>
  <c r="B4" i="15"/>
  <c r="A88" i="9"/>
  <c r="A84" i="9"/>
  <c r="A80" i="9"/>
  <c r="A76" i="9"/>
  <c r="A72" i="9"/>
  <c r="A68" i="9"/>
  <c r="A64" i="9"/>
  <c r="A60" i="9"/>
  <c r="A56" i="9"/>
  <c r="A52" i="9"/>
  <c r="A48" i="9"/>
  <c r="A44" i="9"/>
  <c r="A40" i="9"/>
  <c r="A36" i="9"/>
  <c r="A32" i="9"/>
  <c r="A28" i="9"/>
  <c r="A23" i="9"/>
  <c r="A18" i="9"/>
  <c r="N91" i="9"/>
  <c r="L91" i="9"/>
  <c r="K91" i="9"/>
  <c r="R91" i="9" s="1"/>
  <c r="I91" i="9"/>
  <c r="N90" i="9"/>
  <c r="L90" i="9"/>
  <c r="K90" i="9"/>
  <c r="I90" i="9"/>
  <c r="N89" i="9"/>
  <c r="L89" i="9"/>
  <c r="K89" i="9"/>
  <c r="I89" i="9"/>
  <c r="N88" i="9"/>
  <c r="L88" i="9"/>
  <c r="K88" i="9"/>
  <c r="R88" i="9" s="1"/>
  <c r="I88" i="9"/>
  <c r="N87" i="9"/>
  <c r="L87" i="9"/>
  <c r="K87" i="9"/>
  <c r="I87" i="9"/>
  <c r="N86" i="9"/>
  <c r="L86" i="9"/>
  <c r="K86" i="9"/>
  <c r="I86" i="9"/>
  <c r="N85" i="9"/>
  <c r="L85" i="9"/>
  <c r="K85" i="9"/>
  <c r="R85" i="9" s="1"/>
  <c r="I85" i="9"/>
  <c r="N84" i="9"/>
  <c r="L84" i="9"/>
  <c r="K84" i="9"/>
  <c r="I84" i="9"/>
  <c r="N83" i="9"/>
  <c r="L83" i="9"/>
  <c r="K83" i="9"/>
  <c r="I83" i="9"/>
  <c r="N82" i="9"/>
  <c r="L82" i="9"/>
  <c r="K82" i="9"/>
  <c r="R82" i="9" s="1"/>
  <c r="I82" i="9"/>
  <c r="N81" i="9"/>
  <c r="L81" i="9"/>
  <c r="K81" i="9"/>
  <c r="I81" i="9"/>
  <c r="N80" i="9"/>
  <c r="L80" i="9"/>
  <c r="K80" i="9"/>
  <c r="I80" i="9"/>
  <c r="N79" i="9"/>
  <c r="L79" i="9"/>
  <c r="K79" i="9"/>
  <c r="R79" i="9" s="1"/>
  <c r="I79" i="9"/>
  <c r="N78" i="9"/>
  <c r="L78" i="9"/>
  <c r="K78" i="9"/>
  <c r="I78" i="9"/>
  <c r="N77" i="9"/>
  <c r="L77" i="9"/>
  <c r="K77" i="9"/>
  <c r="I77" i="9"/>
  <c r="N76" i="9"/>
  <c r="L76" i="9"/>
  <c r="K76" i="9"/>
  <c r="I76" i="9"/>
  <c r="N75" i="9"/>
  <c r="L75" i="9"/>
  <c r="K75" i="9"/>
  <c r="I75" i="9"/>
  <c r="N74" i="9"/>
  <c r="L74" i="9"/>
  <c r="K74" i="9"/>
  <c r="I74" i="9"/>
  <c r="N73" i="9"/>
  <c r="L73" i="9"/>
  <c r="K73" i="9"/>
  <c r="R73" i="9" s="1"/>
  <c r="I73" i="9"/>
  <c r="N72" i="9"/>
  <c r="L72" i="9"/>
  <c r="K72" i="9"/>
  <c r="I72" i="9"/>
  <c r="N71" i="9"/>
  <c r="L71" i="9"/>
  <c r="K71" i="9"/>
  <c r="I71" i="9"/>
  <c r="N70" i="9"/>
  <c r="L70" i="9"/>
  <c r="K70" i="9"/>
  <c r="R70" i="9" s="1"/>
  <c r="I70" i="9"/>
  <c r="N69" i="9"/>
  <c r="L69" i="9"/>
  <c r="K69" i="9"/>
  <c r="I69" i="9"/>
  <c r="N68" i="9"/>
  <c r="L68" i="9"/>
  <c r="K68" i="9"/>
  <c r="I68" i="9"/>
  <c r="N67" i="9"/>
  <c r="L67" i="9"/>
  <c r="K67" i="9"/>
  <c r="R67" i="9"/>
  <c r="I67" i="9"/>
  <c r="N66" i="9"/>
  <c r="L66" i="9"/>
  <c r="K66" i="9"/>
  <c r="I66" i="9"/>
  <c r="N65" i="9"/>
  <c r="L65" i="9"/>
  <c r="K65" i="9"/>
  <c r="I65" i="9"/>
  <c r="N64" i="9"/>
  <c r="L64" i="9"/>
  <c r="K64" i="9"/>
  <c r="I64" i="9"/>
  <c r="N63" i="9"/>
  <c r="L63" i="9"/>
  <c r="K63" i="9"/>
  <c r="I63" i="9"/>
  <c r="N62" i="9"/>
  <c r="L62" i="9"/>
  <c r="K62" i="9"/>
  <c r="I62" i="9"/>
  <c r="N61" i="9"/>
  <c r="L61" i="9"/>
  <c r="K61" i="9"/>
  <c r="R61" i="9" s="1"/>
  <c r="I61" i="9"/>
  <c r="N60" i="9"/>
  <c r="L60" i="9"/>
  <c r="K60" i="9"/>
  <c r="I60" i="9"/>
  <c r="N59" i="9"/>
  <c r="L59" i="9"/>
  <c r="K59" i="9"/>
  <c r="I59" i="9"/>
  <c r="N58" i="9"/>
  <c r="L58" i="9"/>
  <c r="K58" i="9"/>
  <c r="I58" i="9"/>
  <c r="N57" i="9"/>
  <c r="L57" i="9"/>
  <c r="K57" i="9"/>
  <c r="I57" i="9"/>
  <c r="N56" i="9"/>
  <c r="L56" i="9"/>
  <c r="K56" i="9"/>
  <c r="R56" i="9"/>
  <c r="I56" i="9"/>
  <c r="N55" i="9"/>
  <c r="L55" i="9"/>
  <c r="K55" i="9"/>
  <c r="I55" i="9"/>
  <c r="N54" i="9"/>
  <c r="L54" i="9"/>
  <c r="K54" i="9"/>
  <c r="I54" i="9"/>
  <c r="N53" i="9"/>
  <c r="L53" i="9"/>
  <c r="K53" i="9"/>
  <c r="I53" i="9"/>
  <c r="N52" i="9"/>
  <c r="L52" i="9"/>
  <c r="K52" i="9"/>
  <c r="I52" i="9"/>
  <c r="N51" i="9"/>
  <c r="L51" i="9"/>
  <c r="K51" i="9"/>
  <c r="I51" i="9"/>
  <c r="N50" i="9"/>
  <c r="L50" i="9"/>
  <c r="K50" i="9"/>
  <c r="R50" i="9"/>
  <c r="I50" i="9"/>
  <c r="N49" i="9"/>
  <c r="L49" i="9"/>
  <c r="K49" i="9"/>
  <c r="I49" i="9"/>
  <c r="N48" i="9"/>
  <c r="R48" i="9" s="1"/>
  <c r="L48" i="9"/>
  <c r="K48" i="9"/>
  <c r="I48" i="9"/>
  <c r="N47" i="9"/>
  <c r="L47" i="9"/>
  <c r="K47" i="9"/>
  <c r="I47" i="9"/>
  <c r="N46" i="9"/>
  <c r="L46" i="9"/>
  <c r="K46" i="9"/>
  <c r="I46" i="9"/>
  <c r="N45" i="9"/>
  <c r="L45" i="9"/>
  <c r="K45" i="9"/>
  <c r="I45" i="9"/>
  <c r="N44" i="9"/>
  <c r="L44" i="9"/>
  <c r="K44" i="9"/>
  <c r="I44" i="9"/>
  <c r="N43" i="9"/>
  <c r="L43" i="9"/>
  <c r="K43" i="9"/>
  <c r="I43" i="9"/>
  <c r="N42" i="9"/>
  <c r="R42" i="9" s="1"/>
  <c r="L42" i="9"/>
  <c r="K42" i="9"/>
  <c r="I42" i="9"/>
  <c r="N41" i="9"/>
  <c r="L41" i="9"/>
  <c r="K41" i="9"/>
  <c r="I41" i="9"/>
  <c r="N40" i="9"/>
  <c r="L40" i="9"/>
  <c r="K40" i="9"/>
  <c r="I40" i="9"/>
  <c r="N39" i="9"/>
  <c r="L39" i="9"/>
  <c r="K39" i="9"/>
  <c r="I39" i="9"/>
  <c r="N38" i="9"/>
  <c r="L38" i="9"/>
  <c r="K38" i="9"/>
  <c r="R38" i="9" s="1"/>
  <c r="I38" i="9"/>
  <c r="N37" i="9"/>
  <c r="L37" i="9"/>
  <c r="K37" i="9"/>
  <c r="R37" i="9" s="1"/>
  <c r="I37" i="9"/>
  <c r="N36" i="9"/>
  <c r="L36" i="9"/>
  <c r="K36" i="9"/>
  <c r="I36" i="9"/>
  <c r="N35" i="9"/>
  <c r="L35" i="9"/>
  <c r="K35" i="9"/>
  <c r="I35" i="9"/>
  <c r="N34" i="9"/>
  <c r="L34" i="9"/>
  <c r="K34" i="9"/>
  <c r="I34" i="9"/>
  <c r="N33" i="9"/>
  <c r="L33" i="9"/>
  <c r="K33" i="9"/>
  <c r="I33" i="9"/>
  <c r="N32" i="9"/>
  <c r="L32" i="9"/>
  <c r="K32" i="9"/>
  <c r="I32" i="9"/>
  <c r="N31" i="9"/>
  <c r="L31" i="9"/>
  <c r="K31" i="9"/>
  <c r="R31" i="9" s="1"/>
  <c r="I31" i="9"/>
  <c r="N30" i="9"/>
  <c r="R30" i="9" s="1"/>
  <c r="L30" i="9"/>
  <c r="K30" i="9"/>
  <c r="I30" i="9"/>
  <c r="N29" i="9"/>
  <c r="L29" i="9"/>
  <c r="K29" i="9"/>
  <c r="I29" i="9"/>
  <c r="N28" i="9"/>
  <c r="L28" i="9"/>
  <c r="K28" i="9"/>
  <c r="I28" i="9"/>
  <c r="N26" i="9"/>
  <c r="L26" i="9"/>
  <c r="K26" i="9"/>
  <c r="I26" i="9"/>
  <c r="N25" i="9"/>
  <c r="L25" i="9"/>
  <c r="K25" i="9"/>
  <c r="I25" i="9"/>
  <c r="N24" i="9"/>
  <c r="L24" i="9"/>
  <c r="K24" i="9"/>
  <c r="I24" i="9"/>
  <c r="N23" i="9"/>
  <c r="L23" i="9"/>
  <c r="K23" i="9"/>
  <c r="I23" i="9"/>
  <c r="N21" i="9"/>
  <c r="L21" i="9"/>
  <c r="K21" i="9"/>
  <c r="I21" i="9"/>
  <c r="N20" i="9"/>
  <c r="L20" i="9"/>
  <c r="K20" i="9"/>
  <c r="I20" i="9"/>
  <c r="N19" i="9"/>
  <c r="L19" i="9"/>
  <c r="K19" i="9"/>
  <c r="I19" i="9"/>
  <c r="N18" i="9"/>
  <c r="L18" i="9"/>
  <c r="K18" i="9"/>
  <c r="I18" i="9"/>
  <c r="A13" i="9"/>
  <c r="N16" i="9"/>
  <c r="L16" i="9"/>
  <c r="K16" i="9"/>
  <c r="N15" i="9"/>
  <c r="L15" i="9"/>
  <c r="K15" i="9"/>
  <c r="N14" i="9"/>
  <c r="L14" i="9"/>
  <c r="K14" i="9"/>
  <c r="N13" i="9"/>
  <c r="L13" i="9"/>
  <c r="K13" i="9"/>
  <c r="I10" i="9"/>
  <c r="I11" i="9"/>
  <c r="I9" i="9"/>
  <c r="I3" i="31"/>
  <c r="I2" i="31"/>
  <c r="G4" i="15"/>
  <c r="G2" i="15"/>
  <c r="I10" i="30"/>
  <c r="J10" i="30" s="1"/>
  <c r="I11" i="30"/>
  <c r="J11" i="30" s="1"/>
  <c r="I12" i="30"/>
  <c r="J12" i="30" s="1"/>
  <c r="I13" i="30"/>
  <c r="J13" i="30"/>
  <c r="I14" i="30"/>
  <c r="J14" i="30"/>
  <c r="I15" i="30"/>
  <c r="J15" i="30"/>
  <c r="I16" i="30"/>
  <c r="J16" i="30" s="1"/>
  <c r="I17" i="30"/>
  <c r="J17" i="30"/>
  <c r="I18" i="30"/>
  <c r="J18" i="30" s="1"/>
  <c r="I19" i="30"/>
  <c r="J19" i="30" s="1"/>
  <c r="I20" i="30"/>
  <c r="J20" i="30"/>
  <c r="I21" i="30"/>
  <c r="J21" i="30"/>
  <c r="I22" i="30"/>
  <c r="J22" i="30"/>
  <c r="I23" i="30"/>
  <c r="J23" i="30"/>
  <c r="I24" i="30"/>
  <c r="J24" i="30" s="1"/>
  <c r="I25" i="30"/>
  <c r="J25" i="30" s="1"/>
  <c r="I26" i="30"/>
  <c r="J26" i="30"/>
  <c r="I27" i="30"/>
  <c r="J27" i="30"/>
  <c r="I28" i="30"/>
  <c r="J28" i="30"/>
  <c r="F2" i="37"/>
  <c r="F1" i="37"/>
  <c r="H9" i="15"/>
  <c r="H10" i="15"/>
  <c r="H11" i="15"/>
  <c r="M11" i="15" s="1"/>
  <c r="D18" i="9" s="1"/>
  <c r="H12" i="15"/>
  <c r="M12" i="15" s="1"/>
  <c r="H13" i="15"/>
  <c r="H14" i="15"/>
  <c r="M14" i="15" s="1"/>
  <c r="D32" i="9" s="1"/>
  <c r="H15" i="15"/>
  <c r="M15" i="15" s="1"/>
  <c r="D36" i="9" s="1"/>
  <c r="H16" i="15"/>
  <c r="H17" i="15"/>
  <c r="H18" i="15"/>
  <c r="M18" i="15" s="1"/>
  <c r="H19" i="15"/>
  <c r="H20" i="15"/>
  <c r="H21" i="15"/>
  <c r="H22" i="15"/>
  <c r="H23" i="15"/>
  <c r="H24" i="15"/>
  <c r="H25" i="15"/>
  <c r="H26" i="15"/>
  <c r="H27" i="15"/>
  <c r="H28" i="15"/>
  <c r="L9" i="15"/>
  <c r="K10" i="15"/>
  <c r="M10" i="15" s="1"/>
  <c r="L10" i="15"/>
  <c r="K11" i="15"/>
  <c r="L11" i="15"/>
  <c r="K12" i="15"/>
  <c r="L12" i="15"/>
  <c r="K13" i="15"/>
  <c r="L13" i="15"/>
  <c r="K14" i="15"/>
  <c r="L14" i="15"/>
  <c r="K15" i="15"/>
  <c r="L15" i="15"/>
  <c r="K16" i="15"/>
  <c r="L16" i="15"/>
  <c r="K17" i="15"/>
  <c r="L17" i="15"/>
  <c r="K18" i="15"/>
  <c r="L18" i="15"/>
  <c r="K19" i="15"/>
  <c r="L19" i="15"/>
  <c r="K20" i="15"/>
  <c r="L20" i="15"/>
  <c r="K21" i="15"/>
  <c r="L21" i="15"/>
  <c r="K22" i="15"/>
  <c r="L22" i="15"/>
  <c r="K23" i="15"/>
  <c r="L23" i="15"/>
  <c r="K24" i="15"/>
  <c r="M24" i="15" s="1"/>
  <c r="L24" i="15"/>
  <c r="K25" i="15"/>
  <c r="M25" i="15" s="1"/>
  <c r="L25" i="15"/>
  <c r="K26" i="15"/>
  <c r="L26" i="15"/>
  <c r="K27" i="15"/>
  <c r="L27" i="15"/>
  <c r="K28" i="15"/>
  <c r="M28" i="15" s="1"/>
  <c r="D28" i="36" s="1"/>
  <c r="L28" i="15"/>
  <c r="K9" i="15"/>
  <c r="I10" i="15"/>
  <c r="I11" i="15"/>
  <c r="I12" i="15"/>
  <c r="I13" i="15"/>
  <c r="I14" i="15"/>
  <c r="I15" i="15"/>
  <c r="I16" i="15"/>
  <c r="I17" i="15"/>
  <c r="I18" i="15"/>
  <c r="I19" i="15"/>
  <c r="I20" i="15"/>
  <c r="I21" i="15"/>
  <c r="I22" i="15"/>
  <c r="I23" i="15"/>
  <c r="I24" i="15"/>
  <c r="I25" i="15"/>
  <c r="I26" i="15"/>
  <c r="I27" i="15"/>
  <c r="I28" i="15"/>
  <c r="I9" i="15"/>
  <c r="D10" i="15"/>
  <c r="E10" i="15" s="1"/>
  <c r="C13" i="9" s="1"/>
  <c r="D11" i="15"/>
  <c r="F11" i="15" s="1"/>
  <c r="C11" i="31" s="1"/>
  <c r="E11" i="36" s="1"/>
  <c r="D12" i="15"/>
  <c r="E12" i="15" s="1"/>
  <c r="D13" i="15"/>
  <c r="D14" i="15"/>
  <c r="D15" i="15"/>
  <c r="F15" i="15" s="1"/>
  <c r="C15" i="31" s="1"/>
  <c r="D16" i="15"/>
  <c r="D17" i="15"/>
  <c r="E17" i="15" s="1"/>
  <c r="D18" i="15"/>
  <c r="E18" i="15" s="1"/>
  <c r="D19" i="15"/>
  <c r="D20" i="15"/>
  <c r="D21" i="15"/>
  <c r="D22" i="15"/>
  <c r="D23" i="15"/>
  <c r="D24" i="15"/>
  <c r="E24" i="15" s="1"/>
  <c r="C24" i="36" s="1"/>
  <c r="D25" i="15"/>
  <c r="D26" i="15"/>
  <c r="D27" i="15"/>
  <c r="D28" i="15"/>
  <c r="E21" i="15"/>
  <c r="C60" i="9" s="1"/>
  <c r="E13" i="15"/>
  <c r="C28" i="9" s="1"/>
  <c r="E25" i="15"/>
  <c r="C25" i="36" s="1"/>
  <c r="E20" i="15"/>
  <c r="E16" i="15"/>
  <c r="E26" i="15"/>
  <c r="E14" i="15"/>
  <c r="C14" i="36" s="1"/>
  <c r="E27" i="15"/>
  <c r="E19" i="15"/>
  <c r="E15" i="15"/>
  <c r="E11" i="15"/>
  <c r="C18" i="9" s="1"/>
  <c r="N14" i="15"/>
  <c r="D14" i="31" s="1"/>
  <c r="F14" i="36" s="1"/>
  <c r="D14" i="36"/>
  <c r="M21" i="15"/>
  <c r="D60" i="9" s="1"/>
  <c r="M17" i="15"/>
  <c r="M13" i="15"/>
  <c r="D13" i="36" s="1"/>
  <c r="M20" i="15"/>
  <c r="D56" i="9" s="1"/>
  <c r="M16" i="15"/>
  <c r="N16" i="15" s="1"/>
  <c r="D16" i="31" s="1"/>
  <c r="M26" i="15"/>
  <c r="M27" i="15"/>
  <c r="D27" i="36" s="1"/>
  <c r="M23" i="15"/>
  <c r="D68" i="9" s="1"/>
  <c r="M22" i="15"/>
  <c r="D64" i="9" s="1"/>
  <c r="F10" i="30"/>
  <c r="B10" i="36" s="1"/>
  <c r="F11" i="30"/>
  <c r="B18" i="9" s="1"/>
  <c r="F12" i="30"/>
  <c r="B12" i="15" s="1"/>
  <c r="F13" i="30"/>
  <c r="B13" i="31" s="1"/>
  <c r="B28" i="9"/>
  <c r="F14" i="30"/>
  <c r="F15" i="30"/>
  <c r="B36" i="9"/>
  <c r="F16" i="30"/>
  <c r="B16" i="35" s="1"/>
  <c r="B40" i="9"/>
  <c r="F17" i="30"/>
  <c r="B44" i="9" s="1"/>
  <c r="F18" i="30"/>
  <c r="B18" i="36" s="1"/>
  <c r="B48" i="9"/>
  <c r="F19" i="30"/>
  <c r="B19" i="35" s="1"/>
  <c r="F20" i="30"/>
  <c r="B20" i="31" s="1"/>
  <c r="F21" i="30"/>
  <c r="B21" i="36" s="1"/>
  <c r="F22" i="30"/>
  <c r="B22" i="35" s="1"/>
  <c r="F23" i="30"/>
  <c r="B68" i="9" s="1"/>
  <c r="F24" i="30"/>
  <c r="B72" i="9"/>
  <c r="F25" i="30"/>
  <c r="B25" i="15" s="1"/>
  <c r="F26" i="30"/>
  <c r="B80" i="9" s="1"/>
  <c r="F27" i="30"/>
  <c r="B84" i="9"/>
  <c r="F28" i="30"/>
  <c r="F9" i="30"/>
  <c r="B9" i="15" s="1"/>
  <c r="D15" i="36"/>
  <c r="C72" i="9"/>
  <c r="D17" i="36"/>
  <c r="D44" i="9"/>
  <c r="C32" i="9"/>
  <c r="D23" i="36"/>
  <c r="D21" i="36"/>
  <c r="C19" i="36"/>
  <c r="C52" i="9"/>
  <c r="D84" i="9"/>
  <c r="D20" i="36"/>
  <c r="C20" i="36"/>
  <c r="C56" i="9"/>
  <c r="B28" i="15"/>
  <c r="B88" i="9"/>
  <c r="C21" i="36"/>
  <c r="N21" i="15"/>
  <c r="D21" i="31" s="1"/>
  <c r="F21" i="36" s="1"/>
  <c r="N26" i="15"/>
  <c r="D26" i="31" s="1"/>
  <c r="F26" i="36" s="1"/>
  <c r="N20" i="15"/>
  <c r="D20" i="31" s="1"/>
  <c r="F20" i="36" s="1"/>
  <c r="N17" i="15"/>
  <c r="D17" i="31"/>
  <c r="N27" i="15"/>
  <c r="D27" i="31" s="1"/>
  <c r="F27" i="36" s="1"/>
  <c r="N15" i="15"/>
  <c r="D15" i="31" s="1"/>
  <c r="F15" i="36" s="1"/>
  <c r="N18" i="15"/>
  <c r="D18" i="31" s="1"/>
  <c r="D2" i="33"/>
  <c r="D1" i="33"/>
  <c r="D2" i="36"/>
  <c r="D1" i="36"/>
  <c r="D2" i="35"/>
  <c r="D1" i="35"/>
  <c r="D2" i="9"/>
  <c r="D1" i="9"/>
  <c r="D2" i="31"/>
  <c r="D1" i="31"/>
  <c r="D2" i="15"/>
  <c r="D2" i="20"/>
  <c r="D1" i="20"/>
  <c r="B28" i="36"/>
  <c r="A28" i="36"/>
  <c r="B27" i="36"/>
  <c r="A27" i="36"/>
  <c r="A26" i="36"/>
  <c r="A25" i="36"/>
  <c r="B24" i="36"/>
  <c r="A24" i="36"/>
  <c r="B23" i="36"/>
  <c r="A23" i="36"/>
  <c r="B22" i="36"/>
  <c r="A22" i="36"/>
  <c r="A21" i="36"/>
  <c r="A20" i="36"/>
  <c r="B19" i="36"/>
  <c r="A19" i="36"/>
  <c r="A18" i="36"/>
  <c r="B17" i="36"/>
  <c r="A17" i="36"/>
  <c r="A16" i="36"/>
  <c r="B15" i="36"/>
  <c r="A15" i="36"/>
  <c r="A14" i="36"/>
  <c r="B13" i="36"/>
  <c r="A13" i="36"/>
  <c r="A12" i="36"/>
  <c r="A11" i="36"/>
  <c r="A10" i="36"/>
  <c r="A9" i="36"/>
  <c r="B28" i="35"/>
  <c r="A28" i="35"/>
  <c r="B27" i="35"/>
  <c r="A27" i="35"/>
  <c r="B26" i="35"/>
  <c r="A26" i="35"/>
  <c r="A25" i="35"/>
  <c r="A24" i="35"/>
  <c r="A23" i="35"/>
  <c r="A22" i="35"/>
  <c r="B21" i="35"/>
  <c r="A21" i="35"/>
  <c r="A20" i="35"/>
  <c r="A19" i="35"/>
  <c r="A18" i="35"/>
  <c r="B17" i="35"/>
  <c r="A17" i="35"/>
  <c r="A16" i="35"/>
  <c r="B15" i="35"/>
  <c r="A15" i="35"/>
  <c r="B14" i="35"/>
  <c r="A14" i="35"/>
  <c r="B13" i="35"/>
  <c r="A13" i="35"/>
  <c r="A12" i="35"/>
  <c r="A11" i="35"/>
  <c r="B10" i="35"/>
  <c r="A10" i="35"/>
  <c r="A9" i="35"/>
  <c r="A8" i="9"/>
  <c r="F16" i="36"/>
  <c r="F17" i="36"/>
  <c r="F18" i="36"/>
  <c r="F13" i="15"/>
  <c r="C13" i="31"/>
  <c r="E13" i="31" s="1"/>
  <c r="G13" i="36" s="1"/>
  <c r="F14" i="15"/>
  <c r="C14" i="31" s="1"/>
  <c r="F16" i="15"/>
  <c r="C16" i="31" s="1"/>
  <c r="E16" i="31" s="1"/>
  <c r="F17" i="15"/>
  <c r="C17" i="31" s="1"/>
  <c r="E17" i="36" s="1"/>
  <c r="F18" i="15"/>
  <c r="C18" i="31"/>
  <c r="E18" i="36" s="1"/>
  <c r="F19" i="15"/>
  <c r="C19" i="31"/>
  <c r="E19" i="36" s="1"/>
  <c r="F20" i="15"/>
  <c r="C20" i="31" s="1"/>
  <c r="F21" i="15"/>
  <c r="C21" i="31" s="1"/>
  <c r="F24" i="15"/>
  <c r="C24" i="31" s="1"/>
  <c r="E24" i="31" s="1"/>
  <c r="F25" i="15"/>
  <c r="C25" i="31"/>
  <c r="F26" i="15"/>
  <c r="C26" i="31"/>
  <c r="E26" i="31" s="1"/>
  <c r="G26" i="36" s="1"/>
  <c r="F27" i="15"/>
  <c r="C27" i="31" s="1"/>
  <c r="E26" i="36"/>
  <c r="E18" i="31"/>
  <c r="G18" i="36" s="1"/>
  <c r="E25" i="31"/>
  <c r="G25" i="36"/>
  <c r="E25" i="36"/>
  <c r="E17" i="31"/>
  <c r="G17" i="36" s="1"/>
  <c r="G24" i="36"/>
  <c r="E24" i="36"/>
  <c r="G16" i="36"/>
  <c r="E16" i="36"/>
  <c r="E14" i="31"/>
  <c r="G14" i="36" s="1"/>
  <c r="E14" i="36"/>
  <c r="A10" i="31"/>
  <c r="B13" i="15"/>
  <c r="B10" i="31"/>
  <c r="A11" i="31"/>
  <c r="A9" i="31"/>
  <c r="A12" i="31"/>
  <c r="A13" i="31"/>
  <c r="A14" i="31"/>
  <c r="A15" i="31"/>
  <c r="B15" i="31"/>
  <c r="A16" i="31"/>
  <c r="B16" i="31"/>
  <c r="A17" i="31"/>
  <c r="B17" i="31"/>
  <c r="A18" i="31"/>
  <c r="B18" i="31"/>
  <c r="A19" i="31"/>
  <c r="A20" i="31"/>
  <c r="A21" i="31"/>
  <c r="A22" i="31"/>
  <c r="A23" i="31"/>
  <c r="B23" i="31"/>
  <c r="A24" i="31"/>
  <c r="B24" i="31"/>
  <c r="A25" i="31"/>
  <c r="A26" i="31"/>
  <c r="B26" i="31"/>
  <c r="A27" i="31"/>
  <c r="B27" i="31"/>
  <c r="A28" i="31"/>
  <c r="B28" i="31"/>
  <c r="A17" i="15"/>
  <c r="B17" i="15"/>
  <c r="A18" i="15"/>
  <c r="A19" i="15"/>
  <c r="A20" i="15"/>
  <c r="B20" i="15"/>
  <c r="A21" i="15"/>
  <c r="A22" i="15"/>
  <c r="A23" i="15"/>
  <c r="B23" i="15"/>
  <c r="A24" i="15"/>
  <c r="A25" i="15"/>
  <c r="A26" i="15"/>
  <c r="B26" i="15"/>
  <c r="A27" i="15"/>
  <c r="B27" i="15"/>
  <c r="A28" i="15"/>
  <c r="A16" i="15"/>
  <c r="B15" i="15"/>
  <c r="A15" i="15"/>
  <c r="A14" i="15"/>
  <c r="A13" i="15"/>
  <c r="A12" i="15"/>
  <c r="A11" i="15"/>
  <c r="A10" i="15"/>
  <c r="A9" i="15"/>
  <c r="R12" i="9" l="1"/>
  <c r="S60" i="9"/>
  <c r="T44" i="9"/>
  <c r="T45" i="9" s="1"/>
  <c r="T46" i="9" s="1"/>
  <c r="T47" i="9" s="1"/>
  <c r="V44" i="9" s="1"/>
  <c r="T32" i="9"/>
  <c r="T33" i="9" s="1"/>
  <c r="R39" i="9"/>
  <c r="R62" i="9"/>
  <c r="R74" i="9"/>
  <c r="R66" i="9"/>
  <c r="S72" i="9"/>
  <c r="S73" i="9" s="1"/>
  <c r="S74" i="9" s="1"/>
  <c r="S75" i="9" s="1"/>
  <c r="C24" i="35" s="1"/>
  <c r="E24" i="35" s="1"/>
  <c r="G24" i="35" s="1"/>
  <c r="R20" i="9"/>
  <c r="R24" i="9"/>
  <c r="R89" i="9"/>
  <c r="R60" i="9"/>
  <c r="R35" i="9"/>
  <c r="T60" i="9"/>
  <c r="T61" i="9" s="1"/>
  <c r="T62" i="9" s="1"/>
  <c r="T63" i="9" s="1"/>
  <c r="R72" i="9"/>
  <c r="R75" i="9"/>
  <c r="R78" i="9"/>
  <c r="R81" i="9"/>
  <c r="R84" i="9"/>
  <c r="R87" i="9"/>
  <c r="R90" i="9"/>
  <c r="R34" i="9"/>
  <c r="R71" i="9"/>
  <c r="S32" i="9"/>
  <c r="S33" i="9" s="1"/>
  <c r="S34" i="9" s="1"/>
  <c r="S35" i="9" s="1"/>
  <c r="R44" i="9"/>
  <c r="T84" i="9"/>
  <c r="T85" i="9" s="1"/>
  <c r="T86" i="9" s="1"/>
  <c r="T87" i="9" s="1"/>
  <c r="R54" i="9"/>
  <c r="R63" i="9"/>
  <c r="R47" i="9"/>
  <c r="R36" i="9"/>
  <c r="T36" i="9"/>
  <c r="T37" i="9" s="1"/>
  <c r="T38" i="9" s="1"/>
  <c r="T39" i="9" s="1"/>
  <c r="R49" i="9"/>
  <c r="R53" i="9"/>
  <c r="R64" i="9"/>
  <c r="T64" i="9"/>
  <c r="T65" i="9" s="1"/>
  <c r="T66" i="9" s="1"/>
  <c r="T67" i="9" s="1"/>
  <c r="D22" i="35" s="1"/>
  <c r="F22" i="35" s="1"/>
  <c r="R59" i="9"/>
  <c r="R21" i="9"/>
  <c r="R29" i="9"/>
  <c r="R43" i="9"/>
  <c r="R46" i="9"/>
  <c r="R40" i="9"/>
  <c r="R65" i="9"/>
  <c r="R68" i="9"/>
  <c r="R76" i="9"/>
  <c r="R28" i="9"/>
  <c r="R23" i="9"/>
  <c r="R55" i="9"/>
  <c r="R41" i="9"/>
  <c r="R52" i="9"/>
  <c r="R58" i="9"/>
  <c r="R69" i="9"/>
  <c r="R77" i="9"/>
  <c r="R80" i="9"/>
  <c r="R83" i="9"/>
  <c r="R86" i="9"/>
  <c r="R18" i="9"/>
  <c r="S18" i="9" s="1"/>
  <c r="B11" i="35"/>
  <c r="B11" i="15"/>
  <c r="C9" i="36"/>
  <c r="C8" i="9"/>
  <c r="S8" i="9" s="1"/>
  <c r="F9" i="15"/>
  <c r="C9" i="31" s="1"/>
  <c r="E9" i="36" s="1"/>
  <c r="R10" i="9"/>
  <c r="R26" i="9"/>
  <c r="R25" i="9"/>
  <c r="R19" i="9"/>
  <c r="T18" i="9"/>
  <c r="T19" i="9" s="1"/>
  <c r="T20" i="9" s="1"/>
  <c r="T21" i="9" s="1"/>
  <c r="R15" i="9"/>
  <c r="R14" i="9"/>
  <c r="R16" i="9"/>
  <c r="R13" i="9"/>
  <c r="S13" i="9" s="1"/>
  <c r="R11" i="9"/>
  <c r="R9" i="9"/>
  <c r="M9" i="15"/>
  <c r="N12" i="15"/>
  <c r="D12" i="31" s="1"/>
  <c r="F12" i="36" s="1"/>
  <c r="D23" i="9"/>
  <c r="D12" i="36"/>
  <c r="N11" i="15"/>
  <c r="D11" i="31" s="1"/>
  <c r="F12" i="15"/>
  <c r="C12" i="31" s="1"/>
  <c r="E12" i="36" s="1"/>
  <c r="B23" i="9"/>
  <c r="B11" i="31"/>
  <c r="B11" i="36"/>
  <c r="B9" i="36"/>
  <c r="R8" i="9"/>
  <c r="E20" i="31"/>
  <c r="G20" i="36" s="1"/>
  <c r="E20" i="36"/>
  <c r="E15" i="31"/>
  <c r="G15" i="36" s="1"/>
  <c r="E15" i="36"/>
  <c r="C12" i="36"/>
  <c r="C23" i="9"/>
  <c r="E27" i="36"/>
  <c r="E27" i="31"/>
  <c r="G27" i="36" s="1"/>
  <c r="D10" i="36"/>
  <c r="N10" i="15"/>
  <c r="D10" i="31" s="1"/>
  <c r="F10" i="36" s="1"/>
  <c r="D13" i="9"/>
  <c r="T13" i="9" s="1"/>
  <c r="T14" i="9" s="1"/>
  <c r="T15" i="9" s="1"/>
  <c r="T16" i="9" s="1"/>
  <c r="T17" i="9" s="1"/>
  <c r="E12" i="31"/>
  <c r="G12" i="36" s="1"/>
  <c r="C17" i="36"/>
  <c r="C44" i="9"/>
  <c r="S44" i="9" s="1"/>
  <c r="S45" i="9" s="1"/>
  <c r="S46" i="9" s="1"/>
  <c r="S47" i="9" s="1"/>
  <c r="D76" i="9"/>
  <c r="T76" i="9" s="1"/>
  <c r="T77" i="9" s="1"/>
  <c r="T78" i="9" s="1"/>
  <c r="T79" i="9" s="1"/>
  <c r="D25" i="36"/>
  <c r="N25" i="15"/>
  <c r="D25" i="31" s="1"/>
  <c r="F25" i="36" s="1"/>
  <c r="E21" i="31"/>
  <c r="G21" i="36" s="1"/>
  <c r="E21" i="36"/>
  <c r="C40" i="9"/>
  <c r="S40" i="9" s="1"/>
  <c r="S41" i="9" s="1"/>
  <c r="S42" i="9" s="1"/>
  <c r="S43" i="9" s="1"/>
  <c r="C16" i="36"/>
  <c r="M19" i="15"/>
  <c r="N13" i="15"/>
  <c r="D13" i="31" s="1"/>
  <c r="F13" i="36" s="1"/>
  <c r="D18" i="36"/>
  <c r="D48" i="9"/>
  <c r="T48" i="9" s="1"/>
  <c r="T49" i="9" s="1"/>
  <c r="T50" i="9" s="1"/>
  <c r="T51" i="9" s="1"/>
  <c r="N23" i="15"/>
  <c r="D23" i="31" s="1"/>
  <c r="F23" i="36" s="1"/>
  <c r="D28" i="9"/>
  <c r="T28" i="9" s="1"/>
  <c r="T29" i="9" s="1"/>
  <c r="T30" i="9" s="1"/>
  <c r="T31" i="9" s="1"/>
  <c r="S52" i="9"/>
  <c r="S53" i="9" s="1"/>
  <c r="S54" i="9" s="1"/>
  <c r="S55" i="9" s="1"/>
  <c r="F22" i="15"/>
  <c r="C22" i="31" s="1"/>
  <c r="E22" i="15"/>
  <c r="D11" i="36"/>
  <c r="B64" i="9"/>
  <c r="B32" i="9"/>
  <c r="B14" i="36"/>
  <c r="B14" i="15"/>
  <c r="D80" i="9"/>
  <c r="T80" i="9" s="1"/>
  <c r="T81" i="9" s="1"/>
  <c r="T82" i="9" s="1"/>
  <c r="T83" i="9" s="1"/>
  <c r="D26" i="36"/>
  <c r="C48" i="9"/>
  <c r="S48" i="9" s="1"/>
  <c r="S49" i="9" s="1"/>
  <c r="S50" i="9" s="1"/>
  <c r="S51" i="9" s="1"/>
  <c r="C18" i="36"/>
  <c r="F10" i="15"/>
  <c r="C10" i="31" s="1"/>
  <c r="D9" i="36"/>
  <c r="N9" i="15"/>
  <c r="D9" i="31" s="1"/>
  <c r="S28" i="9"/>
  <c r="S29" i="9" s="1"/>
  <c r="S30" i="9" s="1"/>
  <c r="S31" i="9" s="1"/>
  <c r="B22" i="31"/>
  <c r="N28" i="15"/>
  <c r="D28" i="31" s="1"/>
  <c r="F28" i="36" s="1"/>
  <c r="B9" i="35"/>
  <c r="B9" i="31"/>
  <c r="B21" i="31"/>
  <c r="B21" i="15"/>
  <c r="B60" i="9"/>
  <c r="F28" i="15"/>
  <c r="C28" i="31" s="1"/>
  <c r="E28" i="15"/>
  <c r="T34" i="9"/>
  <c r="T35" i="9" s="1"/>
  <c r="S61" i="9"/>
  <c r="S62" i="9" s="1"/>
  <c r="S63" i="9" s="1"/>
  <c r="B25" i="31"/>
  <c r="B25" i="35"/>
  <c r="D22" i="36"/>
  <c r="N22" i="15"/>
  <c r="D22" i="31" s="1"/>
  <c r="F22" i="36" s="1"/>
  <c r="C15" i="36"/>
  <c r="C36" i="9"/>
  <c r="S36" i="9" s="1"/>
  <c r="S37" i="9" s="1"/>
  <c r="S38" i="9" s="1"/>
  <c r="S39" i="9" s="1"/>
  <c r="B16" i="36"/>
  <c r="C13" i="36"/>
  <c r="D72" i="9"/>
  <c r="T72" i="9" s="1"/>
  <c r="T73" i="9" s="1"/>
  <c r="T74" i="9" s="1"/>
  <c r="T75" i="9" s="1"/>
  <c r="N24" i="15"/>
  <c r="D24" i="31" s="1"/>
  <c r="F24" i="36" s="1"/>
  <c r="B19" i="31"/>
  <c r="B52" i="9"/>
  <c r="B19" i="15"/>
  <c r="D40" i="9"/>
  <c r="T40" i="9" s="1"/>
  <c r="T41" i="9" s="1"/>
  <c r="T42" i="9" s="1"/>
  <c r="T43" i="9" s="1"/>
  <c r="B16" i="15"/>
  <c r="D8" i="9"/>
  <c r="D88" i="9"/>
  <c r="T88" i="9" s="1"/>
  <c r="T89" i="9" s="1"/>
  <c r="T90" i="9" s="1"/>
  <c r="T91" i="9" s="1"/>
  <c r="D16" i="36"/>
  <c r="B12" i="35"/>
  <c r="B12" i="36"/>
  <c r="B12" i="31"/>
  <c r="C26" i="36"/>
  <c r="C80" i="9"/>
  <c r="S80" i="9" s="1"/>
  <c r="S81" i="9" s="1"/>
  <c r="S82" i="9" s="1"/>
  <c r="S83" i="9" s="1"/>
  <c r="B22" i="15"/>
  <c r="B8" i="9"/>
  <c r="E19" i="31"/>
  <c r="G19" i="36" s="1"/>
  <c r="B23" i="35"/>
  <c r="D24" i="36"/>
  <c r="C27" i="36"/>
  <c r="C84" i="9"/>
  <c r="S84" i="9" s="1"/>
  <c r="S85" i="9" s="1"/>
  <c r="S86" i="9" s="1"/>
  <c r="S87" i="9" s="1"/>
  <c r="T56" i="9"/>
  <c r="T57" i="9" s="1"/>
  <c r="T58" i="9" s="1"/>
  <c r="T59" i="9" s="1"/>
  <c r="S56" i="9"/>
  <c r="S57" i="9" s="1"/>
  <c r="S58" i="9" s="1"/>
  <c r="S59" i="9" s="1"/>
  <c r="B56" i="9"/>
  <c r="B20" i="36"/>
  <c r="B20" i="35"/>
  <c r="B14" i="31"/>
  <c r="C10" i="36"/>
  <c r="C11" i="36"/>
  <c r="R32" i="9"/>
  <c r="R51" i="9"/>
  <c r="E13" i="36"/>
  <c r="B25" i="36"/>
  <c r="B76" i="9"/>
  <c r="B13" i="9"/>
  <c r="B10" i="15"/>
  <c r="F23" i="15"/>
  <c r="C23" i="31" s="1"/>
  <c r="E23" i="15"/>
  <c r="R33" i="9"/>
  <c r="R57" i="9"/>
  <c r="B18" i="35"/>
  <c r="B18" i="15"/>
  <c r="B26" i="36"/>
  <c r="C76" i="9"/>
  <c r="S76" i="9" s="1"/>
  <c r="S77" i="9" s="1"/>
  <c r="S78" i="9" s="1"/>
  <c r="S79" i="9" s="1"/>
  <c r="B24" i="35"/>
  <c r="B24" i="15"/>
  <c r="R45" i="9"/>
  <c r="T68" i="9"/>
  <c r="T69" i="9" s="1"/>
  <c r="T70" i="9" s="1"/>
  <c r="T71" i="9" s="1"/>
  <c r="S23" i="9" l="1"/>
  <c r="S24" i="9" s="1"/>
  <c r="T8" i="9"/>
  <c r="T9" i="9" s="1"/>
  <c r="T10" i="9" s="1"/>
  <c r="T11" i="9" s="1"/>
  <c r="I22" i="36"/>
  <c r="K22" i="36" s="1"/>
  <c r="S19" i="9"/>
  <c r="S20" i="9" s="1"/>
  <c r="S21" i="9" s="1"/>
  <c r="C11" i="35" s="1"/>
  <c r="E11" i="35" s="1"/>
  <c r="T23" i="9"/>
  <c r="T24" i="9" s="1"/>
  <c r="T25" i="9" s="1"/>
  <c r="T26" i="9" s="1"/>
  <c r="D12" i="35" s="1"/>
  <c r="F12" i="35" s="1"/>
  <c r="D17" i="35"/>
  <c r="F17" i="35" s="1"/>
  <c r="I17" i="36"/>
  <c r="K17" i="36" s="1"/>
  <c r="S9" i="9"/>
  <c r="S10" i="9" s="1"/>
  <c r="S11" i="9" s="1"/>
  <c r="S12" i="9" s="1"/>
  <c r="V64" i="9"/>
  <c r="U72" i="9"/>
  <c r="H24" i="36"/>
  <c r="J24" i="36" s="1"/>
  <c r="L24" i="36" s="1"/>
  <c r="N24" i="36" s="1"/>
  <c r="M24" i="36" s="1"/>
  <c r="P24" i="36" s="1"/>
  <c r="E9" i="31"/>
  <c r="G9" i="36" s="1"/>
  <c r="S25" i="9"/>
  <c r="S26" i="9" s="1"/>
  <c r="H12" i="36" s="1"/>
  <c r="J12" i="36" s="1"/>
  <c r="S14" i="9"/>
  <c r="S15" i="9" s="1"/>
  <c r="S16" i="9" s="1"/>
  <c r="F11" i="36"/>
  <c r="E11" i="31"/>
  <c r="G11" i="36" s="1"/>
  <c r="I16" i="36"/>
  <c r="K16" i="36" s="1"/>
  <c r="D16" i="35"/>
  <c r="F16" i="35" s="1"/>
  <c r="V40" i="9"/>
  <c r="I28" i="36"/>
  <c r="K28" i="36" s="1"/>
  <c r="V88" i="9"/>
  <c r="D28" i="35"/>
  <c r="F28" i="35" s="1"/>
  <c r="D15" i="35"/>
  <c r="F15" i="35" s="1"/>
  <c r="V36" i="9"/>
  <c r="I15" i="36"/>
  <c r="K15" i="36" s="1"/>
  <c r="C17" i="35"/>
  <c r="E17" i="35" s="1"/>
  <c r="G17" i="35" s="1"/>
  <c r="U44" i="9"/>
  <c r="H17" i="36"/>
  <c r="J17" i="36" s="1"/>
  <c r="L17" i="36" s="1"/>
  <c r="N17" i="36" s="1"/>
  <c r="M17" i="36" s="1"/>
  <c r="P17" i="36" s="1"/>
  <c r="U76" i="9"/>
  <c r="H25" i="36"/>
  <c r="J25" i="36" s="1"/>
  <c r="L25" i="36" s="1"/>
  <c r="N25" i="36" s="1"/>
  <c r="M25" i="36" s="1"/>
  <c r="P25" i="36" s="1"/>
  <c r="C25" i="35"/>
  <c r="E25" i="35" s="1"/>
  <c r="G25" i="35" s="1"/>
  <c r="H26" i="36"/>
  <c r="J26" i="36" s="1"/>
  <c r="L26" i="36" s="1"/>
  <c r="N26" i="36" s="1"/>
  <c r="M26" i="36" s="1"/>
  <c r="P26" i="36" s="1"/>
  <c r="C26" i="35"/>
  <c r="E26" i="35" s="1"/>
  <c r="G26" i="35" s="1"/>
  <c r="U80" i="9"/>
  <c r="V18" i="9"/>
  <c r="I11" i="36"/>
  <c r="K11" i="36" s="1"/>
  <c r="D11" i="35"/>
  <c r="F11" i="35" s="1"/>
  <c r="H19" i="36"/>
  <c r="J19" i="36" s="1"/>
  <c r="L19" i="36" s="1"/>
  <c r="N19" i="36" s="1"/>
  <c r="M19" i="36" s="1"/>
  <c r="P19" i="36" s="1"/>
  <c r="C19" i="35"/>
  <c r="E19" i="35" s="1"/>
  <c r="G19" i="35" s="1"/>
  <c r="U52" i="9"/>
  <c r="I27" i="36"/>
  <c r="K27" i="36" s="1"/>
  <c r="D27" i="35"/>
  <c r="F27" i="35" s="1"/>
  <c r="V84" i="9"/>
  <c r="U48" i="9"/>
  <c r="C18" i="35"/>
  <c r="E18" i="35" s="1"/>
  <c r="G18" i="35" s="1"/>
  <c r="H18" i="36"/>
  <c r="J18" i="36" s="1"/>
  <c r="L18" i="36" s="1"/>
  <c r="N18" i="36" s="1"/>
  <c r="M18" i="36" s="1"/>
  <c r="P18" i="36" s="1"/>
  <c r="V13" i="9"/>
  <c r="I10" i="36"/>
  <c r="K10" i="36" s="1"/>
  <c r="D10" i="35"/>
  <c r="F10" i="35" s="1"/>
  <c r="C16" i="35"/>
  <c r="E16" i="35" s="1"/>
  <c r="G16" i="35" s="1"/>
  <c r="U40" i="9"/>
  <c r="H16" i="36"/>
  <c r="J16" i="36" s="1"/>
  <c r="L16" i="36" s="1"/>
  <c r="N16" i="36" s="1"/>
  <c r="M16" i="36" s="1"/>
  <c r="P16" i="36" s="1"/>
  <c r="D13" i="35"/>
  <c r="F13" i="35" s="1"/>
  <c r="I13" i="36"/>
  <c r="K13" i="36" s="1"/>
  <c r="V28" i="9"/>
  <c r="I21" i="36"/>
  <c r="K21" i="36" s="1"/>
  <c r="V60" i="9"/>
  <c r="D21" i="35"/>
  <c r="F21" i="35" s="1"/>
  <c r="U84" i="9"/>
  <c r="H27" i="36"/>
  <c r="J27" i="36" s="1"/>
  <c r="L27" i="36" s="1"/>
  <c r="N27" i="36" s="1"/>
  <c r="M27" i="36" s="1"/>
  <c r="P27" i="36" s="1"/>
  <c r="C27" i="35"/>
  <c r="E27" i="35" s="1"/>
  <c r="G27" i="35" s="1"/>
  <c r="D26" i="35"/>
  <c r="F26" i="35" s="1"/>
  <c r="I26" i="36"/>
  <c r="K26" i="36" s="1"/>
  <c r="V80" i="9"/>
  <c r="I24" i="36"/>
  <c r="K24" i="36" s="1"/>
  <c r="V72" i="9"/>
  <c r="D24" i="35"/>
  <c r="F24" i="35" s="1"/>
  <c r="D23" i="35"/>
  <c r="F23" i="35" s="1"/>
  <c r="V68" i="9"/>
  <c r="I23" i="36"/>
  <c r="K23" i="36" s="1"/>
  <c r="V23" i="9"/>
  <c r="I12" i="36"/>
  <c r="K12" i="36" s="1"/>
  <c r="U60" i="9"/>
  <c r="C21" i="35"/>
  <c r="E21" i="35" s="1"/>
  <c r="G21" i="35" s="1"/>
  <c r="H21" i="36"/>
  <c r="J21" i="36" s="1"/>
  <c r="L21" i="36" s="1"/>
  <c r="N21" i="36" s="1"/>
  <c r="M21" i="36" s="1"/>
  <c r="P21" i="36" s="1"/>
  <c r="U28" i="9"/>
  <c r="C13" i="35"/>
  <c r="E13" i="35" s="1"/>
  <c r="G13" i="35" s="1"/>
  <c r="H13" i="36"/>
  <c r="J13" i="36" s="1"/>
  <c r="L13" i="36" s="1"/>
  <c r="N13" i="36" s="1"/>
  <c r="M13" i="36" s="1"/>
  <c r="P13" i="36" s="1"/>
  <c r="C15" i="35"/>
  <c r="E15" i="35" s="1"/>
  <c r="G15" i="35" s="1"/>
  <c r="H15" i="36"/>
  <c r="J15" i="36" s="1"/>
  <c r="L15" i="36" s="1"/>
  <c r="N15" i="36" s="1"/>
  <c r="M15" i="36" s="1"/>
  <c r="P15" i="36" s="1"/>
  <c r="U36" i="9"/>
  <c r="U56" i="9"/>
  <c r="C20" i="35"/>
  <c r="E20" i="35" s="1"/>
  <c r="G20" i="35" s="1"/>
  <c r="H20" i="36"/>
  <c r="J20" i="36" s="1"/>
  <c r="L20" i="36" s="1"/>
  <c r="N20" i="36" s="1"/>
  <c r="M20" i="36" s="1"/>
  <c r="P20" i="36" s="1"/>
  <c r="V32" i="9"/>
  <c r="D14" i="35"/>
  <c r="F14" i="35" s="1"/>
  <c r="I14" i="36"/>
  <c r="K14" i="36" s="1"/>
  <c r="L12" i="31"/>
  <c r="F13" i="37" s="1"/>
  <c r="J12" i="31"/>
  <c r="D13" i="37" s="1"/>
  <c r="J9" i="31"/>
  <c r="D10" i="37" s="1"/>
  <c r="I10" i="31"/>
  <c r="C11" i="37" s="1"/>
  <c r="M12" i="31"/>
  <c r="G13" i="37" s="1"/>
  <c r="I11" i="31"/>
  <c r="C12" i="37" s="1"/>
  <c r="M10" i="31"/>
  <c r="G11" i="37" s="1"/>
  <c r="F9" i="36"/>
  <c r="K9" i="31"/>
  <c r="E10" i="37" s="1"/>
  <c r="I9" i="31"/>
  <c r="C10" i="37" s="1"/>
  <c r="M13" i="31"/>
  <c r="G14" i="37" s="1"/>
  <c r="M9" i="31"/>
  <c r="G10" i="37" s="1"/>
  <c r="M11" i="31"/>
  <c r="G12" i="37" s="1"/>
  <c r="K11" i="31"/>
  <c r="E12" i="37" s="1"/>
  <c r="I13" i="31"/>
  <c r="C14" i="37" s="1"/>
  <c r="I12" i="31"/>
  <c r="C13" i="37" s="1"/>
  <c r="L11" i="31"/>
  <c r="F12" i="37" s="1"/>
  <c r="K12" i="31"/>
  <c r="E13" i="37" s="1"/>
  <c r="K10" i="31"/>
  <c r="E11" i="37" s="1"/>
  <c r="J13" i="31"/>
  <c r="D14" i="37" s="1"/>
  <c r="L9" i="31"/>
  <c r="F10" i="37" s="1"/>
  <c r="I25" i="36"/>
  <c r="K25" i="36" s="1"/>
  <c r="V76" i="9"/>
  <c r="D25" i="35"/>
  <c r="F25" i="35" s="1"/>
  <c r="V56" i="9"/>
  <c r="I20" i="36"/>
  <c r="K20" i="36" s="1"/>
  <c r="D20" i="35"/>
  <c r="F20" i="35" s="1"/>
  <c r="U32" i="9"/>
  <c r="H14" i="36"/>
  <c r="J14" i="36" s="1"/>
  <c r="L14" i="36" s="1"/>
  <c r="N14" i="36" s="1"/>
  <c r="M14" i="36" s="1"/>
  <c r="P14" i="36" s="1"/>
  <c r="C14" i="35"/>
  <c r="E14" i="35" s="1"/>
  <c r="G14" i="35" s="1"/>
  <c r="D18" i="35"/>
  <c r="F18" i="35" s="1"/>
  <c r="V48" i="9"/>
  <c r="I18" i="36"/>
  <c r="K18" i="36" s="1"/>
  <c r="C28" i="36"/>
  <c r="C88" i="9"/>
  <c r="S88" i="9" s="1"/>
  <c r="S89" i="9" s="1"/>
  <c r="S90" i="9" s="1"/>
  <c r="S91" i="9" s="1"/>
  <c r="E10" i="36"/>
  <c r="E10" i="31"/>
  <c r="G10" i="36" s="1"/>
  <c r="J10" i="31"/>
  <c r="D11" i="37" s="1"/>
  <c r="E28" i="31"/>
  <c r="G28" i="36" s="1"/>
  <c r="E28" i="36"/>
  <c r="C22" i="36"/>
  <c r="C64" i="9"/>
  <c r="S64" i="9" s="1"/>
  <c r="S65" i="9" s="1"/>
  <c r="S66" i="9" s="1"/>
  <c r="S67" i="9" s="1"/>
  <c r="U8" i="9"/>
  <c r="C9" i="35"/>
  <c r="L10" i="31"/>
  <c r="F11" i="37" s="1"/>
  <c r="C68" i="9"/>
  <c r="S68" i="9" s="1"/>
  <c r="S69" i="9" s="1"/>
  <c r="S70" i="9" s="1"/>
  <c r="S71" i="9" s="1"/>
  <c r="C23" i="36"/>
  <c r="E22" i="36"/>
  <c r="E22" i="31"/>
  <c r="G22" i="36" s="1"/>
  <c r="E23" i="31"/>
  <c r="G23" i="36" s="1"/>
  <c r="E23" i="36"/>
  <c r="N19" i="15"/>
  <c r="D19" i="31" s="1"/>
  <c r="D19" i="36"/>
  <c r="D52" i="9"/>
  <c r="T52" i="9" s="1"/>
  <c r="T53" i="9" s="1"/>
  <c r="T54" i="9" s="1"/>
  <c r="T55" i="9" s="1"/>
  <c r="D9" i="35" l="1"/>
  <c r="F9" i="35" s="1"/>
  <c r="K9" i="36" s="1"/>
  <c r="T12" i="9"/>
  <c r="C10" i="35"/>
  <c r="E10" i="35" s="1"/>
  <c r="S17" i="9"/>
  <c r="U18" i="9"/>
  <c r="H11" i="36"/>
  <c r="J11" i="36" s="1"/>
  <c r="U23" i="9"/>
  <c r="L12" i="36"/>
  <c r="N12" i="36" s="1"/>
  <c r="M12" i="36" s="1"/>
  <c r="P12" i="36" s="1"/>
  <c r="C12" i="35"/>
  <c r="E12" i="35" s="1"/>
  <c r="G12" i="35" s="1"/>
  <c r="L11" i="36"/>
  <c r="N11" i="36" s="1"/>
  <c r="M11" i="36" s="1"/>
  <c r="P11" i="36" s="1"/>
  <c r="G11" i="35"/>
  <c r="G10" i="35"/>
  <c r="H10" i="36"/>
  <c r="J10" i="36" s="1"/>
  <c r="L10" i="36" s="1"/>
  <c r="N10" i="36" s="1"/>
  <c r="M10" i="36" s="1"/>
  <c r="P10" i="36" s="1"/>
  <c r="U13" i="9"/>
  <c r="V8" i="9"/>
  <c r="U88" i="9"/>
  <c r="C28" i="35"/>
  <c r="E28" i="35" s="1"/>
  <c r="G28" i="35" s="1"/>
  <c r="H28" i="36"/>
  <c r="J28" i="36" s="1"/>
  <c r="L28" i="36" s="1"/>
  <c r="N28" i="36" s="1"/>
  <c r="M28" i="36" s="1"/>
  <c r="P28" i="36" s="1"/>
  <c r="B16" i="33"/>
  <c r="B14" i="33"/>
  <c r="B17" i="33"/>
  <c r="B15" i="33"/>
  <c r="V52" i="9"/>
  <c r="D19" i="35"/>
  <c r="F19" i="35" s="1"/>
  <c r="I19" i="36"/>
  <c r="K19" i="36" s="1"/>
  <c r="H9" i="36"/>
  <c r="E9" i="35"/>
  <c r="F19" i="36"/>
  <c r="L13" i="31"/>
  <c r="F14" i="37" s="1"/>
  <c r="K13" i="31"/>
  <c r="E14" i="37" s="1"/>
  <c r="J11" i="31"/>
  <c r="D12" i="37" s="1"/>
  <c r="C23" i="35"/>
  <c r="E23" i="35" s="1"/>
  <c r="G23" i="35" s="1"/>
  <c r="H23" i="36"/>
  <c r="J23" i="36" s="1"/>
  <c r="L23" i="36" s="1"/>
  <c r="N23" i="36" s="1"/>
  <c r="M23" i="36" s="1"/>
  <c r="P23" i="36" s="1"/>
  <c r="U68" i="9"/>
  <c r="H22" i="36"/>
  <c r="J22" i="36" s="1"/>
  <c r="L22" i="36" s="1"/>
  <c r="N22" i="36" s="1"/>
  <c r="M22" i="36" s="1"/>
  <c r="P22" i="36" s="1"/>
  <c r="C22" i="35"/>
  <c r="E22" i="35" s="1"/>
  <c r="G22" i="35" s="1"/>
  <c r="U64" i="9"/>
  <c r="I9" i="36"/>
  <c r="B18" i="33" l="1"/>
  <c r="C18" i="33" s="1"/>
  <c r="G9" i="35"/>
  <c r="L9" i="36" s="1"/>
  <c r="N11" i="35"/>
  <c r="N12" i="37" s="1"/>
  <c r="K11" i="35"/>
  <c r="K12" i="37" s="1"/>
  <c r="K12" i="35"/>
  <c r="K13" i="37" s="1"/>
  <c r="M11" i="35"/>
  <c r="M12" i="37" s="1"/>
  <c r="N9" i="35"/>
  <c r="N10" i="37" s="1"/>
  <c r="M10" i="35"/>
  <c r="M11" i="37" s="1"/>
  <c r="O12" i="35"/>
  <c r="O13" i="37" s="1"/>
  <c r="L11" i="35"/>
  <c r="L12" i="37" s="1"/>
  <c r="O13" i="35"/>
  <c r="O14" i="37" s="1"/>
  <c r="O11" i="35"/>
  <c r="O12" i="37" s="1"/>
  <c r="K9" i="35"/>
  <c r="K10" i="37" s="1"/>
  <c r="M9" i="35"/>
  <c r="M10" i="37" s="1"/>
  <c r="L10" i="35"/>
  <c r="L11" i="37" s="1"/>
  <c r="L13" i="35"/>
  <c r="L14" i="37" s="1"/>
  <c r="L12" i="35"/>
  <c r="L13" i="37" s="1"/>
  <c r="N10" i="35"/>
  <c r="N11" i="37" s="1"/>
  <c r="M13" i="35"/>
  <c r="M14" i="37" s="1"/>
  <c r="M12" i="35"/>
  <c r="M13" i="37" s="1"/>
  <c r="N12" i="35"/>
  <c r="N13" i="37" s="1"/>
  <c r="K10" i="35"/>
  <c r="K11" i="37" s="1"/>
  <c r="N13" i="35"/>
  <c r="N14" i="37" s="1"/>
  <c r="L9" i="35"/>
  <c r="L10" i="37" s="1"/>
  <c r="O10" i="35"/>
  <c r="O11" i="37" s="1"/>
  <c r="J9" i="36"/>
  <c r="O9" i="35"/>
  <c r="O10" i="37" s="1"/>
  <c r="K13" i="35"/>
  <c r="K14" i="37" s="1"/>
  <c r="C17" i="33" l="1"/>
  <c r="B21" i="33"/>
  <c r="C16" i="33"/>
  <c r="C14" i="33"/>
  <c r="D14" i="33"/>
  <c r="N9" i="36"/>
  <c r="M9" i="36" s="1"/>
  <c r="P9" i="36" s="1"/>
  <c r="D16" i="33"/>
  <c r="D17" i="33"/>
  <c r="D15" i="33"/>
  <c r="C15" i="33"/>
  <c r="D18" i="33" l="1"/>
  <c r="E18" i="33" s="1"/>
  <c r="D21" i="33" l="1"/>
  <c r="E14" i="33"/>
  <c r="E17" i="33"/>
  <c r="E15" i="33"/>
  <c r="E16" i="33"/>
</calcChain>
</file>

<file path=xl/sharedStrings.xml><?xml version="1.0" encoding="utf-8"?>
<sst xmlns="http://schemas.openxmlformats.org/spreadsheetml/2006/main" count="946" uniqueCount="355">
  <si>
    <t>No. DEL RIESGO</t>
  </si>
  <si>
    <t>RIESGO</t>
  </si>
  <si>
    <t>PROBABILIDAD</t>
  </si>
  <si>
    <t>Frecuencia</t>
  </si>
  <si>
    <t>IMPACTO</t>
  </si>
  <si>
    <t>Moderado</t>
  </si>
  <si>
    <t>Mayor</t>
  </si>
  <si>
    <t>Menor</t>
  </si>
  <si>
    <t>TIPO</t>
  </si>
  <si>
    <t>Probabilidad Residual</t>
  </si>
  <si>
    <t>Impacto Residual</t>
  </si>
  <si>
    <t>MAPA DE RIESGOS</t>
  </si>
  <si>
    <t>Fecha</t>
  </si>
  <si>
    <t>R1</t>
  </si>
  <si>
    <t>R2</t>
  </si>
  <si>
    <t>R3</t>
  </si>
  <si>
    <t>R4</t>
  </si>
  <si>
    <t>R5</t>
  </si>
  <si>
    <t>R6</t>
  </si>
  <si>
    <t>R7</t>
  </si>
  <si>
    <t>R8</t>
  </si>
  <si>
    <t>R9</t>
  </si>
  <si>
    <t>MAPA DE CALOR RIESGO INHERENTE</t>
  </si>
  <si>
    <t>MAPA DE CALOR RIESGO RESIDUAL</t>
  </si>
  <si>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</si>
  <si>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</si>
  <si>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t>Sumatoria de riesgos Extremos</t>
  </si>
  <si>
    <t>Sumatoria de riesgos altos</t>
  </si>
  <si>
    <t>Sumatoria de riesgos moderados</t>
  </si>
  <si>
    <t>Sumatoria de Riesgos bajos</t>
  </si>
  <si>
    <t>Total</t>
  </si>
  <si>
    <t>RIESGO INHERENTE DEL PROCESO</t>
  </si>
  <si>
    <t>RIESGO RESIDUAL DEL PROCESO</t>
  </si>
  <si>
    <t>R10</t>
  </si>
  <si>
    <t>R11</t>
  </si>
  <si>
    <t>R12</t>
  </si>
  <si>
    <t>R13</t>
  </si>
  <si>
    <t>R14</t>
  </si>
  <si>
    <t>R15</t>
  </si>
  <si>
    <t>R16</t>
  </si>
  <si>
    <t>R17</t>
  </si>
  <si>
    <t>R18</t>
  </si>
  <si>
    <t>R19</t>
  </si>
  <si>
    <t>R20</t>
  </si>
  <si>
    <t xml:space="preserve"> </t>
  </si>
  <si>
    <t>VALORACIÓN DEL CONTROL</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</si>
  <si>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</si>
  <si>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</si>
  <si>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Control de Cambios</t>
  </si>
  <si>
    <t>Infraestructura</t>
  </si>
  <si>
    <t>DESCRIPCIÓN DEL RIESGO</t>
  </si>
  <si>
    <t>FACTOR DEL RIESGO</t>
  </si>
  <si>
    <t>Nivel</t>
  </si>
  <si>
    <t>Frecuencia de la Actividad</t>
  </si>
  <si>
    <t>Probabilidad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</si>
  <si>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</si>
  <si>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</si>
  <si>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</si>
  <si>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</si>
  <si>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</si>
  <si>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</si>
  <si>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</si>
  <si>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Muy Alta</t>
  </si>
  <si>
    <t>% Impacto</t>
  </si>
  <si>
    <t>Reputacional</t>
  </si>
  <si>
    <t>Leve</t>
  </si>
  <si>
    <t>El riesgo afecta la imagen de algún área de la organización.</t>
  </si>
  <si>
    <t>Entre 10 y 50 SMLMV</t>
  </si>
  <si>
    <t>El riesgo afecta la imagen de la entidad internamente, de conocimiento general nivel interno, de junta directiva y accionistas y/o de proveedores.</t>
  </si>
  <si>
    <t>Entre 50 y 100 SMLMV</t>
  </si>
  <si>
    <t>El riesgo afecta la imagen de la entidad con algunos usuarios de relevancia frente al logro de los objetivos.</t>
  </si>
  <si>
    <t>Entre 100 y 500 SMLMV</t>
  </si>
  <si>
    <t>El riesgo afecta la imagen de la entidad con efecto publicitario sostenido a nivel de sector administrativo, nivel departamental o municipal.</t>
  </si>
  <si>
    <t>Catastrófico</t>
  </si>
  <si>
    <t>Mayor a 500 SMLMV</t>
  </si>
  <si>
    <t>El riesgo afecta la imagen de la entidad a nivel nacional, con efecto publicitario sostenido a nivel país</t>
  </si>
  <si>
    <t>IMPACTO INHERENTE</t>
  </si>
  <si>
    <t>Talento_Humano</t>
  </si>
  <si>
    <t>¿QUÉ? 
IMPACTO</t>
  </si>
  <si>
    <t>La actividad que conlleva el riesgo se ejecuta mínimo 500 veces al año y máximo 5.000 veces por año</t>
  </si>
  <si>
    <t>La actividad que conlleva el riesgo se ejecuta más de 5.000 veces por año</t>
  </si>
  <si>
    <t>Afectación_Económica</t>
  </si>
  <si>
    <t>PROBABILIDAD INHERENTE</t>
  </si>
  <si>
    <t>Menor a 10 SMLMV</t>
  </si>
  <si>
    <t>Extremo</t>
  </si>
  <si>
    <t>Alto</t>
  </si>
  <si>
    <t>Bajo</t>
  </si>
  <si>
    <t>Impacto</t>
  </si>
  <si>
    <t>NIVELES DE RIESGO</t>
  </si>
  <si>
    <t>CALIFICACIÓN RIESGO INHERENTE</t>
  </si>
  <si>
    <t>Tipo de control</t>
  </si>
  <si>
    <t>Peso del Control</t>
  </si>
  <si>
    <t>Implementación</t>
  </si>
  <si>
    <t>Peso de la implementación</t>
  </si>
  <si>
    <t>Automático</t>
  </si>
  <si>
    <t>Manual</t>
  </si>
  <si>
    <t>Atributos Informativos</t>
  </si>
  <si>
    <t>Documentación</t>
  </si>
  <si>
    <t>Documentado</t>
  </si>
  <si>
    <t>Sin Documentar</t>
  </si>
  <si>
    <t>Continua</t>
  </si>
  <si>
    <t>Aleatoria</t>
  </si>
  <si>
    <t>Evidencia</t>
  </si>
  <si>
    <t>Con Registro</t>
  </si>
  <si>
    <t>Sin Registro</t>
  </si>
  <si>
    <t>Eficiencia</t>
  </si>
  <si>
    <t>Preventivo</t>
  </si>
  <si>
    <t>Detectivo</t>
  </si>
  <si>
    <t>Correctivo</t>
  </si>
  <si>
    <t>Informativos</t>
  </si>
  <si>
    <t>Atributos del control</t>
  </si>
  <si>
    <t>Al</t>
  </si>
  <si>
    <t>No. Control</t>
  </si>
  <si>
    <t>Valor Total del Control</t>
  </si>
  <si>
    <t>Afectación o Desplazamiento en la Matriz</t>
  </si>
  <si>
    <t>% Probabilidad Riesgo Inherente</t>
  </si>
  <si>
    <t>% Impacto Riesgo Inherente</t>
  </si>
  <si>
    <t>Probabilidad residual</t>
  </si>
  <si>
    <t>CALIFICACIÓN RIESGO RESIDUAL</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</si>
  <si>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</si>
  <si>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 Probabilidad Residual</t>
  </si>
  <si>
    <t>% Impacto Residual</t>
  </si>
  <si>
    <t>% Probabilidad Inherente</t>
  </si>
  <si>
    <t>% Impacto Inherente</t>
  </si>
  <si>
    <t>SEVERIDAD (NIVEL DE RIESGO)</t>
  </si>
  <si>
    <t>Tratamiento</t>
  </si>
  <si>
    <t>Reducir</t>
  </si>
  <si>
    <t>Mitigar</t>
  </si>
  <si>
    <t>Transferir</t>
  </si>
  <si>
    <t>Aceptar</t>
  </si>
  <si>
    <t>Evitar</t>
  </si>
  <si>
    <t>Plan de Acción</t>
  </si>
  <si>
    <t>Estado</t>
  </si>
  <si>
    <t>CÓDIGO:</t>
  </si>
  <si>
    <t>VERSIÓN:</t>
  </si>
  <si>
    <t>NO REQUIERE CLAVE PARA DESBLOQUEAR LAS HOJAS</t>
  </si>
  <si>
    <t>Procesos</t>
  </si>
  <si>
    <t>Tecnologías</t>
  </si>
  <si>
    <r>
      <t>¿CÓMO?
CAUSA INMEDIATA 
(</t>
    </r>
    <r>
      <rPr>
        <sz val="11"/>
        <rFont val="Arial"/>
        <family val="2"/>
      </rPr>
      <t xml:space="preserve">Iniciar con la palabra 
</t>
    </r>
    <r>
      <rPr>
        <b/>
        <sz val="11"/>
        <rFont val="Arial"/>
        <family val="2"/>
      </rPr>
      <t>por)</t>
    </r>
  </si>
  <si>
    <t>Posibilidad de pérdida Económica</t>
  </si>
  <si>
    <t>Posibilidad de pérdida Reputacional</t>
  </si>
  <si>
    <t>Posibilidad de pérdida Económica y Reputacional</t>
  </si>
  <si>
    <t>Evento_Externo</t>
  </si>
  <si>
    <t>N/A</t>
  </si>
  <si>
    <t>Sin Iniciar</t>
  </si>
  <si>
    <t>Cerrado</t>
  </si>
  <si>
    <t>En proceso</t>
  </si>
  <si>
    <t>Seguimiento 1 (Fecha y avance)</t>
  </si>
  <si>
    <t>Seguimiento 2 (Fecha y avance)</t>
  </si>
  <si>
    <t>Seguimientos por parte del Líder del Proceso</t>
  </si>
  <si>
    <t>Seguimiento 3 ... (Fecha y avance)</t>
  </si>
  <si>
    <t>Fecha de Inicio</t>
  </si>
  <si>
    <t>Fecha de Finalización</t>
  </si>
  <si>
    <t>Verificación por parte de segunda línea de defensa o quien haga sus veces 
(Fecha y Descripción)</t>
  </si>
  <si>
    <t>Verificación por parte de la Oficina de Control Interno o quien haga sus veces 
(Fecha y Descripción)</t>
  </si>
  <si>
    <t>¿QUÉ? IMPACTO</t>
  </si>
  <si>
    <t>PROCESO:</t>
  </si>
  <si>
    <t>OBJETIVO DEL PROCESO:</t>
  </si>
  <si>
    <t>ENTIDAD:</t>
  </si>
  <si>
    <t>A_Ejecución_y_Administración_de_procesos</t>
  </si>
  <si>
    <t>B_Fraude_Externo</t>
  </si>
  <si>
    <t>C_Fraude_Interno</t>
  </si>
  <si>
    <t>D_Fallas_Tecnológicas</t>
  </si>
  <si>
    <t>E_Relaciones_Laborales</t>
  </si>
  <si>
    <t>F_Usuarios_Productos_y_Prácticas_Organizacionales</t>
  </si>
  <si>
    <t>G_Daños_Activos_Físicos</t>
  </si>
  <si>
    <t>RESULTADO FUENTE GENERADORA DEL EVENTO</t>
  </si>
  <si>
    <t>SELECCIONE FUENTE GENERADORA DEL EVENTO PARA TIPO E,F,G</t>
  </si>
  <si>
    <t>VALIDACIÓN FUENTE GENERADORA DEL EVENTO PARA TIPO A,B,C,D</t>
  </si>
  <si>
    <t>Máximo</t>
  </si>
  <si>
    <t>Mínimo</t>
  </si>
  <si>
    <t>Afectación Económica</t>
  </si>
  <si>
    <t>Nivel de Impacto</t>
  </si>
  <si>
    <t>Porcentaje de Impacto</t>
  </si>
  <si>
    <t>Descripción del Control</t>
  </si>
  <si>
    <t>Acción
(Inicia con un verbo)</t>
  </si>
  <si>
    <t>Complemento (Periodicidad - Observaciones o Desviaciones)</t>
  </si>
  <si>
    <t>¿Requiere Plan de Acción?</t>
  </si>
  <si>
    <t>Requiere Plan de Acción</t>
  </si>
  <si>
    <t>No requiere Plan de Acción</t>
  </si>
  <si>
    <t>Responsable 
(Cargo)</t>
  </si>
  <si>
    <t>Descripción de la Acción, basado en el análisis de causas</t>
  </si>
  <si>
    <t>Matriz Mapa de Riesgos</t>
  </si>
  <si>
    <t>Orientaciones Generales</t>
  </si>
  <si>
    <t>Columna</t>
  </si>
  <si>
    <t>Descripción - Lineamientos para el diligenciamiento</t>
  </si>
  <si>
    <t>Proceso</t>
  </si>
  <si>
    <t>Diligencie el nombre del proceso al cual se le identificarán y valorarán los riesgos.</t>
  </si>
  <si>
    <t>Diligencie el objetivo del proceso.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</si>
  <si>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</si>
  <si>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</si>
  <si>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</si>
  <si>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</si>
  <si>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</si>
  <si>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 Probabilidad</t>
  </si>
  <si>
    <t>Riesgo</t>
  </si>
  <si>
    <t>No. Riesgo</t>
  </si>
  <si>
    <t>Nivel Probabilidad</t>
  </si>
  <si>
    <t>Resultado</t>
  </si>
  <si>
    <t>No. veces que realiza la actividad al año</t>
  </si>
  <si>
    <t xml:space="preserve">Peso del Control + Peso de la implementación </t>
  </si>
  <si>
    <t>% Probabilidad Riesgo Inherente-(% Probabilidad Riesgo Inherente*Valor Total del Control)</t>
  </si>
  <si>
    <t>% Impacto Riesgo Inherente-(% Impacto Riesgo Inherente*Valor Total del Control)</t>
  </si>
  <si>
    <t>Afecta</t>
  </si>
  <si>
    <t>Severidad 
(Nivel de Riesgo)</t>
  </si>
  <si>
    <t>Vigencia del:</t>
  </si>
  <si>
    <t>Elaboración o Actualización:</t>
  </si>
  <si>
    <t>El archivo contiene las siguientes hojas:</t>
  </si>
  <si>
    <t>El formato de fecha es: DD/MM/AAAA</t>
  </si>
  <si>
    <r>
      <t>1 INSTRUCTIVO:</t>
    </r>
    <r>
      <rPr>
        <sz val="11"/>
        <rFont val="Arial Narrow"/>
        <family val="2"/>
      </rPr>
      <t xml:space="preserve"> Identifica el contenido del archivo y su funcionalidad</t>
    </r>
  </si>
  <si>
    <t>Las hojas se encuentran protegidas para evidar dañar las formulas, para desprotegerlas no se requiere contraseña</t>
  </si>
  <si>
    <t>Se debe ingresar información solo en las celdas identificadas con color NARANJA CLARO, las demás contienen formulas de autollenado</t>
  </si>
  <si>
    <r>
      <t>2 CONTEXTO E IDENTIFICACIÓN:</t>
    </r>
    <r>
      <rPr>
        <sz val="11"/>
        <rFont val="Arial Narrow"/>
        <family val="2"/>
      </rPr>
      <t xml:space="preserve"> Se establece el Número, Descripción y Factor del riesgo</t>
    </r>
  </si>
  <si>
    <r>
      <t>5 VALORACIÓN DEL CONTROL:</t>
    </r>
    <r>
      <rPr>
        <sz val="11"/>
        <rFont val="Arial Narrow"/>
        <family val="2"/>
      </rPr>
      <t xml:space="preserve"> Se realiza la descripción y atributos del control, calcula automáticamente el Valor Total del Control, Probabilidad residual e Impacto Residual</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</si>
  <si>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</si>
  <si>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</si>
  <si>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r>
      <t>6 MAPA CALOR RESIDUAL:</t>
    </r>
    <r>
      <rPr>
        <sz val="11"/>
        <rFont val="Arial Narrow"/>
        <family val="2"/>
      </rPr>
      <t xml:space="preserve"> Representación gráfica de la ubicación de cada riesgo residual en el mapa de calor (En esta hoja no se ingresan datos)</t>
    </r>
  </si>
  <si>
    <r>
      <t>4 MAPA CALOR INHERENTE:</t>
    </r>
    <r>
      <rPr>
        <sz val="11"/>
        <rFont val="Arial Narrow"/>
        <family val="2"/>
      </rPr>
      <t xml:space="preserve"> Representación gráfica de la ubicación de cada riesgo inherente en el mapa de calor (En esta hoja no se ingresan datos)</t>
    </r>
  </si>
  <si>
    <r>
      <t>9 RIESGO DEL PROCESO:</t>
    </r>
    <r>
      <rPr>
        <sz val="11"/>
        <rFont val="Arial Narrow"/>
        <family val="2"/>
      </rPr>
      <t xml:space="preserve"> Calcula el nivel de riesgo del proceso (En esta hoja no se ingresan datos)</t>
    </r>
  </si>
  <si>
    <r>
      <t>10 CONTROL DE CAMBIOS:</t>
    </r>
    <r>
      <rPr>
        <sz val="11"/>
        <rFont val="Arial Narrow"/>
        <family val="2"/>
      </rPr>
      <t xml:space="preserve"> En ella se debe registrar los cambios al formato y al contenido del mismo</t>
    </r>
  </si>
  <si>
    <r>
      <t>11 FORMULAS:</t>
    </r>
    <r>
      <rPr>
        <sz val="11"/>
        <rFont val="Arial Narrow"/>
        <family val="2"/>
      </rPr>
      <t xml:space="preserve"> La información que contiene se utiliza para realizar operaciones en las demás hojas (En esta hoja no se ingresan datos)</t>
    </r>
  </si>
  <si>
    <t>Objetivo del Proceso</t>
  </si>
  <si>
    <t>No. de Riesgo
(Mismo consecutivo para toda la entidad)</t>
  </si>
  <si>
    <t>No. de Riesgo</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</si>
  <si>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</si>
  <si>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</si>
  <si>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</si>
  <si>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</si>
  <si>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</si>
  <si>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</si>
  <si>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</si>
  <si>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</si>
  <si>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</si>
  <si>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Se rellena automáticamente según lo seleccinado de FACTOR DEL RIESGO</t>
  </si>
  <si>
    <t>Analice las consecuencias que puede ocasionar a la organización la materialización del riesgo, Seleccione de la lista desplegable entre: 
Posibilidad de pérdida Económica
Posibilidad de pérdida Reputacional
Posibilidad de pérdida Económica y Reputacional</t>
  </si>
  <si>
    <t>Fecha en la que realiza el diligenciamiento o actualización del mapa de riesgos, formato (DD/MM/AAAA)</t>
  </si>
  <si>
    <t>Vigencia del Al:</t>
  </si>
  <si>
    <t>Vigencia que tiene el mapa de riesgos fecha inicio fecha final, formato (DD/MM/AAAA)</t>
  </si>
  <si>
    <t xml:space="preserve">3 PROBABIL E IMPACTO INHERENTE: </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</si>
  <si>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</si>
  <si>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Resultado / Porcentaje de Impacto / Nivel de Impacto</t>
  </si>
  <si>
    <t>Se calcula automáticamente según la información de afectación económica y reputacional</t>
  </si>
  <si>
    <t>Debe seleccionar de lista desplegable entre:
Preventivo
Detectivo
Correctivo</t>
  </si>
  <si>
    <t>Se calcula automáticamente según lo seleccionado en Implementación
Manual
Automático</t>
  </si>
  <si>
    <t>Se calcula automáticamente según lo seleccionado en Tipo de Control
Preventivo: 25 %
Detectivo: 15 %
Correctivo: 10 %</t>
  </si>
  <si>
    <t>Debe seleccionar de lista desplegable entre:
Automático: 25 %
Manual: 15 %</t>
  </si>
  <si>
    <t>Se calcula automáticamente:
Peso del Control + Peso de la implementación</t>
  </si>
  <si>
    <t>Se calcula automáticamente:
% Probabilidad Riesgo Inherente-(% Probabilidad Riesgo Inherente*Valor Total del Control)</t>
  </si>
  <si>
    <t>Debe seleccionar de listas desplegables
Documentación: Documentado - Sin Documentar
Frecuencia: Continua - Aleatoria
Evidencia: Con registro - Sin registro</t>
  </si>
  <si>
    <t>Se calcula automáticamente según CALIFICACIÓN RIESGO RESIDUAL / PROBABILIDAD E IMPACTO</t>
  </si>
  <si>
    <t>Se calcula automáticamente según SEVERIDAD (NIVEL DE RIESGO):
Extremo, Alto, Moderado: Reducir, mitigar, Transferir, Evitar
Bajo: Aceptar</t>
  </si>
  <si>
    <t>Se calcula automáticamente según Tratamiento
Reducir, mitigar, Transferir, Evitar: Requiere plan de acción
Aceptar: No requiere plan de acción</t>
  </si>
  <si>
    <t xml:space="preserve">Plan de Acción
Descripción de la Acción, basado en el análisis de causas
Responsable (Cargo)
Fecha de Inicio
Fecha de Finalización
</t>
  </si>
  <si>
    <t>Utilice la lista de despligue que se encuentra parametrizada, le aparecerán las opciones:
Sin Iniciar, En proceso, Cerrado,
la selección en este caso dependerá de las acciones del plan que se hayan establecido en cada caso.</t>
  </si>
  <si>
    <t>Realizar descripción de los seguimientos por parte del proceso</t>
  </si>
  <si>
    <t>Verificación por parte de segunda línea de defensa o quien haga sus veces (Fecha y Descripción)</t>
  </si>
  <si>
    <t>Realizar descripción de las verificaciones de la segunda línea de defensa</t>
  </si>
  <si>
    <t>Verificación por parte de la Oficina de Control Interno o quien haga sus veces (Fecha y Descripción)</t>
  </si>
  <si>
    <t>Realizar descripción de las verificaciones que realiza Control Interno o quien haga sus veces.</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</si>
  <si>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</si>
  <si>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</si>
  <si>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Lista de datos de la matriz:</t>
  </si>
  <si>
    <t>Hoja</t>
  </si>
  <si>
    <t>%</t>
  </si>
  <si>
    <t>Selecciona de la lista desplegable el rango de afectación económica y la matriz calcula:
%
Nivel</t>
  </si>
  <si>
    <t>Selecciona de la lista desplegable el rango de afectación reputacional y la matriz calcula:
%
Nivel</t>
  </si>
  <si>
    <t>Posibilidad de pérdida Reputacional y Económica</t>
  </si>
  <si>
    <t>Descripción del control</t>
  </si>
  <si>
    <t>Probabilidad residual Final</t>
  </si>
  <si>
    <t>Impacto Residual Final</t>
  </si>
  <si>
    <t>NIVEL</t>
  </si>
  <si>
    <t>% MIN</t>
  </si>
  <si>
    <t>% MAX</t>
  </si>
  <si>
    <t>Responsable
(Cargo y/o Aplicativo)</t>
  </si>
  <si>
    <t>Archivo creado por:</t>
  </si>
  <si>
    <t>Gobernación del Meta - 
Secretaría Administrativa - 
Gerencia de Desarrollo Organizacional</t>
  </si>
  <si>
    <t>Definición del Tratamiento</t>
  </si>
  <si>
    <t>Reducir_Mitigar</t>
  </si>
  <si>
    <t>Redicir_Transferir</t>
  </si>
  <si>
    <t>Reducir_mitigar_Transferir_Evitar</t>
  </si>
  <si>
    <t>Esta hoja se utiliza para realizar cálculos en las demás, en ella no se ingresan datos</t>
  </si>
  <si>
    <t xml:space="preserve">Determine el tratamiento a seguir 
</t>
  </si>
  <si>
    <t>TIPOLOGÍA</t>
  </si>
  <si>
    <t>Gestión</t>
  </si>
  <si>
    <t>Fiscal</t>
  </si>
  <si>
    <t>Posibilidad  de efecto dañoso sobre el recurso público</t>
  </si>
  <si>
    <t>Posibilidad  de efecto dañoso sobre bienes de uso público</t>
  </si>
  <si>
    <t>Posibilidad  de efecto dañoso sobre bienes de uso fiscal</t>
  </si>
  <si>
    <t>Posibilidad  de efecto dañoso sobre el interes patrimonial</t>
  </si>
  <si>
    <t>a causa de</t>
  </si>
  <si>
    <t>Posibilidad de pérdida económica</t>
  </si>
  <si>
    <t>Posibilidad de pérdida reputacional</t>
  </si>
  <si>
    <t>Posibilidad de pérdida económica y reputacional</t>
  </si>
  <si>
    <t xml:space="preserve">debido a </t>
  </si>
  <si>
    <t>Gestión_A</t>
  </si>
  <si>
    <t>Gestión_B</t>
  </si>
  <si>
    <t>Fiscal_A</t>
  </si>
  <si>
    <t>Fiscal_B</t>
  </si>
  <si>
    <r>
      <t>¿PORQUÉ?
CAUSA RAÍZ
(</t>
    </r>
    <r>
      <rPr>
        <sz val="11"/>
        <rFont val="Arial"/>
        <family val="2"/>
      </rPr>
      <t xml:space="preserve">Iniciar con 
</t>
    </r>
    <r>
      <rPr>
        <b/>
        <sz val="11"/>
        <rFont val="Arial"/>
        <family val="2"/>
      </rPr>
      <t>debido a/a causa de)</t>
    </r>
  </si>
  <si>
    <t>SE-FO-007</t>
  </si>
  <si>
    <t>SEGUIMIENTO Y EVALUACIÓN</t>
  </si>
  <si>
    <t>Medir y evaluar la eficiencia, eficacia y economía de los demás controles, asesorando a la dirección en la continuidad del proceso administrativo, la reevaluación de los planes establecidos y en la introducción de los correctivos necesarios para el cumplimiento de las metas u objetivos previstos.</t>
  </si>
  <si>
    <t>Beneficencia del Valle del Cauca</t>
  </si>
  <si>
    <t>director control interno</t>
  </si>
  <si>
    <t xml:space="preserve">director control interno </t>
  </si>
  <si>
    <t>12</t>
  </si>
  <si>
    <t>30/04/2025</t>
  </si>
  <si>
    <t>Formato anterior no permite diligenciar el seguimiento a los riesgos en la columna de seguimiento solo lo permite en los campos donde se ha declarado el plan de acción</t>
  </si>
  <si>
    <t>El director de control interno</t>
  </si>
  <si>
    <t>notificará</t>
  </si>
  <si>
    <t>revisará</t>
  </si>
  <si>
    <t>realizará</t>
  </si>
  <si>
    <t>radicará</t>
  </si>
  <si>
    <t>socializará</t>
  </si>
  <si>
    <t xml:space="preserve">como consecuencias de influencias indebidas  y abuso de poder de la Alta Gerencia que afecten la independencia administrativa de la Oficina de Control en el desarrollo de auditorías, seguimientos y evaluaciones. </t>
  </si>
  <si>
    <t>ocasionado por el incumplimiento en la ejecución del Plan Anual de Auditorías, Seguimientos y Evaluaciones, debido a la falta de personal profesional auditor con las competencias requeridas.</t>
  </si>
  <si>
    <t>generada por errores, inconsistencias o deficiencias en la evaluación de la efectividad de los controles del Sistema de Control Interno</t>
  </si>
  <si>
    <t xml:space="preserve">derivadas de la ausencia de formulación y/o ejecución de los planes de mejoramientos y planes de manejo de seguimientos por parte de los responsables de los procesos, frente a los hallazgos y recomendaciones emitidos por la Oficina de Control Interno. </t>
  </si>
  <si>
    <t>derivada de investigaciones disciplinarias y eventuales sanciones por parte de los entes de control,</t>
  </si>
  <si>
    <t>por el debilitamiento del Sistema de Control Interno,</t>
  </si>
  <si>
    <t>asociada a la insatisfacción de los grupos de valor,</t>
  </si>
  <si>
    <t>como resultado de investigaciones disciplinarias y sanciones por parte de los entes de control,</t>
  </si>
  <si>
    <t>02/01/2026</t>
  </si>
  <si>
    <t>31/12/2026</t>
  </si>
  <si>
    <t>mediante oficio, la independencia administrativa, técnica y funcional de la Oficina de Control Interno, conforme a la normatividad vigente.</t>
  </si>
  <si>
    <t>establecerá</t>
  </si>
  <si>
    <t xml:space="preserve">un procedimiento documentado que garantice que la programación, ejecución y comunicación de auditorías, seguimientos y evaluaciones sea definida exclusivamente por la Oficina de Control Interno </t>
  </si>
  <si>
    <t>mediante oficio, a la Alta Gerencia y a los Comités Institucionales de Coordinación de Control Interno y de Gestión y Desempeño cualquier situación que pueda afectar la independencia del ejercicio auditor.</t>
  </si>
  <si>
    <t>periódicamente en los comités institucionales el Plan Anual de Auditorías, Seguimientos y Evaluaciones, así como sus resultados, dejando trazabilidad de las decisiones adoptadas.</t>
  </si>
  <si>
    <t xml:space="preserve">mantendrá </t>
  </si>
  <si>
    <t>evidencia documental de todas las actuaciones de la Oficina de Control Interno, garantizando la trazabilidad y transparencia del proceso auditor.</t>
  </si>
  <si>
    <t>verificará</t>
  </si>
  <si>
    <t>que en los estudios previos de contratación se incluyan de manera expresa las actividades macro del Plan Anual de Auditorías, Seguimientos y Evaluaciones.</t>
  </si>
  <si>
    <t>y validar las hojas de vida del personal auditor, asegurando el cumplimiento del perfil, certificaciones y competencias requeridas.</t>
  </si>
  <si>
    <t>oportunamente al Representante Legal cuando el personal seleccionado no cumpla con el perfil de auditor definido.</t>
  </si>
  <si>
    <t>gestionará</t>
  </si>
  <si>
    <t>la no renovación de contratos de prestación de servicios cuando se evidencie incumplimiento del perfil o de las competencias técnicas exigidas.</t>
  </si>
  <si>
    <t>implementará</t>
  </si>
  <si>
    <t>un plan de capacitación permanente para el personal de la Oficina de Control Interno, orientado al fortalecimiento del equipo auditor.</t>
  </si>
  <si>
    <t>lineamientos y parámetros claros para la elaboración de informes de auditoría y seguimiento, asegurando criterios de calidad, objetividad y consistencia.</t>
  </si>
  <si>
    <t>revisión preliminar de los informes antes de su radicación y comunicación oficial.</t>
  </si>
  <si>
    <t>ejecutará</t>
  </si>
  <si>
    <t>procesos de inducción y reinducción del personal auditor conforme a la normatividad aplicable a la Oficina de Control Interno.</t>
  </si>
  <si>
    <t>capacitaciones periódicas orientadas al fortalecimiento técnico en evaluación de controles y gestión de riesgos.</t>
  </si>
  <si>
    <t>autoevaluaciones periódicas de la gestión de la Oficina de Control Interno para identificar oportunidades de mejora.</t>
  </si>
  <si>
    <t>formalmente a los responsables de los procesos y al Representante Legal sobre la obligación de formular y ejecutar los planes de mejoramiento y planes de manejo derivados de auditorías y seguimientos.</t>
  </si>
  <si>
    <t>y remitir oportunamente los informes finales de auditoría y seguimiento, anexando los formatos institucionales de planes de mejoramiento y planes de manejo.</t>
  </si>
  <si>
    <t>la declaratoria de conformidad de los planes de mejoramiento presentados, verificando su coherencia con los hallazgos identificados.</t>
  </si>
  <si>
    <t>efectuará</t>
  </si>
  <si>
    <t>visitas de seguimiento y cierre para verificar la implementación y efectividad de los planes de manejo y planes de mejoramiento.</t>
  </si>
  <si>
    <t>en los Comités Institucionales de Coordinación de Control Interno y de Gestión y Desempeño el estado de cumplimiento de los planes por parte de las dependencias responsables.</t>
  </si>
  <si>
    <t>1. Informar de manera inmediata y formal a la Alta Gerencia y a los Comités Institucionales de Coordinación de Control Interno y de Gestión y Desempeño sobre el incumplimiento de los controles relacionados con la independencia administrativa.
2. Solicitar la adopción de medidas administrativas correctivas que restablezcan la autonomía de la Oficina de Control Interno en la programación, ejecución y reporte de auditorías, seguimientos y evaluaciones.
3. Documentar y dejar trazabilidad del incumplimiento, remitiendo los soportes correspondientes para efectos de control interno y eventuales requerimientos de los entes de control.</t>
  </si>
  <si>
    <t>1. Notificar formalmente al Representante Legal el incumplimiento de los controles relacionados con la idoneidad del personal auditor y el impacto generado en la ejecución del Plan Anual.
2. Reformular o ajustar el Plan Anual de Auditorías, Seguimientos y Evaluaciones, priorizando actividades críticas, mientras se subsana la falta de personal competente.
3. Gestionar de manera inmediata la contratación, reasignación o capacitación del personal auditor, garantizando el cumplimiento del perfil y competencias requeridas.</t>
  </si>
  <si>
    <t>1. Revisar y corregir los informes emitidos que presenten errores, inconsistencias o deficiencias técnicas, dejando constancia de las acciones de mejora adoptadas.
2. Refuerzo inmediato de lineamientos técnicos y metodológicos, mediante capacitaciones correctivas al equipo auditor sobre evaluación de controles e informes.
3. Implementar una revisión adicional de calidad para los informes posteriores, hasta garantizar el restablecimiento de la confiabilidad y consistencia técnica.</t>
  </si>
  <si>
    <t>1. Reiterar formalmente el requerimiento a los responsables de los procesos para la formulación y/o ejecución de los planes de mejoramiento y planes de manejo, informando las consecuencias del incumplimiento.
2. Informar al Representante Legal y a los comités institucionales sobre el incumplimiento persistente de los controles y el estado crítico de los planes pendientes.
3. Intensificar el seguimiento, mediante visitas de verificación y cronogramas ajustados, hasta lograr la suscripción, ejecución y cierre efectivo de los planes.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</si>
</sst>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b/>
      <sz val="11"/>
      <name val="Tahoma"/>
      <family val="2"/>
    </font>
    <font>
      <sz val="11"/>
      <name val="Arial"/>
      <family val="2"/>
    </font>
    <font>
      <b/>
      <sz val="11"/>
      <name val="Arial"/>
      <family val="2"/>
    </font>
    <font>
      <b/>
      <sz val="10"/>
      <name val="Arial"/>
      <family val="2"/>
    </font>
    <font>
      <sz val="11"/>
      <name val="Calibri"/>
      <family val="2"/>
      <scheme val="minor"/>
    </font>
    <font>
      <sz val="14"/>
      <name val="Arial"/>
      <family val="2"/>
    </font>
    <font>
      <sz val="8"/>
      <name val="Calibri"/>
      <family val="2"/>
      <scheme val="minor"/>
    </font>
    <font>
      <b/>
      <sz val="11"/>
      <name val="Calibri"/>
      <family val="2"/>
      <scheme val="minor"/>
    </font>
    <font>
      <sz val="11"/>
      <color rgb="FFFF0000"/>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8"/>
      <name val="Tahoma"/>
      <family val="2"/>
    </font>
    <font>
      <b/>
      <sz val="12"/>
      <color rgb="FFFF0000"/>
      <name val="Tahoma"/>
      <family val="2"/>
    </font>
  </fonts>
  <fills count="1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theme="9" tint="0.39997558519241921"/>
        <bgColor indexed="64"/>
      </patternFill>
    </fill>
    <fill>
      <patternFill patternType="solid">
        <fgColor rgb="FF00B0F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s>
  <cellStyleXfs count="6">
    <xf numFmtId="0" fontId="0" fillId="0" borderId="0"/>
    <xf numFmtId="0" fontId="2" fillId="0" borderId="0"/>
    <xf numFmtId="0" fontId="2" fillId="0" borderId="0"/>
    <xf numFmtId="0" fontId="1" fillId="0" borderId="0"/>
    <xf numFmtId="0" fontId="2" fillId="0" borderId="0"/>
    <xf numFmtId="0" fontId="44" fillId="0" borderId="0"/>
  </cellStyleXfs>
  <cellXfs count="541">
    <xf numFmtId="0" fontId="0" fillId="0" borderId="0" xfId="0"/>
    <xf numFmtId="0" fontId="11" fillId="4" borderId="1" xfId="0" applyFont="1" applyFill="1" applyBorder="1" applyAlignment="1" applyProtection="1">
      <alignment horizontal="center" vertical="center" wrapText="1"/>
      <protection locked="0"/>
    </xf>
    <xf numFmtId="0" fontId="6" fillId="4" borderId="1" xfId="2" applyFont="1" applyFill="1" applyBorder="1" applyAlignment="1" applyProtection="1">
      <alignment horizontal="center" vertical="center" wrapText="1"/>
      <protection locked="0"/>
    </xf>
    <xf numFmtId="0" fontId="6" fillId="4" borderId="1" xfId="2" applyFont="1" applyFill="1" applyBorder="1" applyAlignment="1" applyProtection="1">
      <alignment horizontal="left" vertical="center" wrapText="1"/>
      <protection locked="0"/>
    </xf>
    <xf numFmtId="9" fontId="11" fillId="4" borderId="1" xfId="0" applyNumberFormat="1"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9" fontId="11" fillId="4" borderId="6" xfId="0" applyNumberFormat="1"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9" fontId="11" fillId="4" borderId="28" xfId="0" applyNumberFormat="1" applyFont="1" applyFill="1" applyBorder="1" applyAlignment="1" applyProtection="1">
      <alignment horizontal="center"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7" fillId="0" borderId="0" xfId="0" applyFont="1" applyAlignment="1">
      <alignment horizontal="left" vertical="center" wrapText="1"/>
    </xf>
    <xf numFmtId="0" fontId="17" fillId="0" borderId="0" xfId="2" applyFont="1" applyAlignment="1">
      <alignment horizontal="center"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4" fillId="0" borderId="1" xfId="2" applyFont="1" applyBorder="1" applyAlignment="1">
      <alignment vertical="center" wrapText="1"/>
    </xf>
    <xf numFmtId="9" fontId="2" fillId="0" borderId="0" xfId="0" applyNumberFormat="1" applyFont="1" applyAlignment="1">
      <alignment horizontal="left" vertical="center" wrapText="1"/>
    </xf>
    <xf numFmtId="9" fontId="4" fillId="0" borderId="0" xfId="2" applyNumberFormat="1" applyFont="1" applyAlignment="1">
      <alignment vertical="center" wrapText="1"/>
    </xf>
    <xf numFmtId="0" fontId="7" fillId="0" borderId="0" xfId="2" applyFont="1" applyAlignment="1">
      <alignment horizontal="center" vertical="center"/>
    </xf>
    <xf numFmtId="0" fontId="15" fillId="0" borderId="0" xfId="0" applyFont="1" applyAlignment="1">
      <alignment vertical="center" wrapText="1"/>
    </xf>
    <xf numFmtId="0" fontId="5" fillId="0" borderId="34" xfId="2" applyFont="1" applyBorder="1" applyAlignment="1">
      <alignment vertical="center" wrapText="1"/>
    </xf>
    <xf numFmtId="0" fontId="5" fillId="0" borderId="36" xfId="2" applyFont="1" applyBorder="1" applyAlignment="1">
      <alignment vertical="center" wrapText="1"/>
    </xf>
    <xf numFmtId="0" fontId="5" fillId="0" borderId="0" xfId="2" applyFont="1" applyAlignment="1">
      <alignment vertical="center" wrapText="1"/>
    </xf>
    <xf numFmtId="0" fontId="5" fillId="0" borderId="1" xfId="2" applyFont="1" applyBorder="1" applyAlignment="1">
      <alignment vertical="center" wrapText="1"/>
    </xf>
    <xf numFmtId="0" fontId="22" fillId="0" borderId="3"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23" fillId="8" borderId="3" xfId="0" applyFont="1" applyFill="1" applyBorder="1" applyAlignment="1">
      <alignment horizontal="center" vertical="center" wrapText="1"/>
    </xf>
    <xf numFmtId="0" fontId="23" fillId="0" borderId="1" xfId="0" applyFont="1" applyBorder="1" applyAlignment="1">
      <alignment vertical="center" wrapText="1"/>
    </xf>
    <xf numFmtId="9" fontId="23" fillId="0" borderId="26" xfId="0"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0" fontId="23" fillId="0" borderId="33" xfId="0" applyFont="1" applyBorder="1" applyAlignment="1">
      <alignment vertical="center" wrapText="1"/>
    </xf>
    <xf numFmtId="0" fontId="23" fillId="7" borderId="3" xfId="0" applyFont="1" applyFill="1" applyBorder="1" applyAlignment="1">
      <alignment horizontal="center" vertical="center" wrapText="1"/>
    </xf>
    <xf numFmtId="0" fontId="23" fillId="0" borderId="1" xfId="0" applyFont="1" applyBorder="1" applyAlignment="1">
      <alignment horizontal="justify" vertical="center" wrapText="1"/>
    </xf>
    <xf numFmtId="0" fontId="23" fillId="0" borderId="26" xfId="0" applyFont="1" applyBorder="1" applyAlignment="1">
      <alignment vertical="center" wrapText="1"/>
    </xf>
    <xf numFmtId="0" fontId="23" fillId="3" borderId="3"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23" fillId="9" borderId="3" xfId="0" applyFont="1" applyFill="1" applyBorder="1" applyAlignment="1">
      <alignment horizontal="center"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29" xfId="2" applyFont="1" applyBorder="1" applyAlignment="1">
      <alignment vertical="center" wrapText="1"/>
    </xf>
    <xf numFmtId="0" fontId="6" fillId="0" borderId="27" xfId="2" applyFont="1" applyBorder="1" applyAlignment="1">
      <alignment horizontal="center" vertical="center" wrapText="1"/>
    </xf>
    <xf numFmtId="9" fontId="0" fillId="0" borderId="35" xfId="0" applyNumberFormat="1" applyBorder="1" applyAlignment="1">
      <alignment horizontal="center" vertical="center" wrapText="1"/>
    </xf>
    <xf numFmtId="0" fontId="4" fillId="0" borderId="0" xfId="2" applyFont="1" applyAlignment="1">
      <alignment horizontal="center" vertical="center" wrapText="1"/>
    </xf>
    <xf numFmtId="0" fontId="15" fillId="0" borderId="1" xfId="0" applyFont="1" applyBorder="1" applyAlignment="1">
      <alignment horizontal="left" vertical="center" wrapText="1"/>
    </xf>
    <xf numFmtId="0" fontId="10" fillId="2" borderId="0" xfId="2" applyFont="1" applyFill="1" applyAlignment="1">
      <alignment horizontal="center" vertical="center" wrapText="1"/>
    </xf>
    <xf numFmtId="0" fontId="15" fillId="0" borderId="0" xfId="0" applyFont="1" applyAlignment="1">
      <alignment horizontal="left" vertical="center" wrapText="1"/>
    </xf>
    <xf numFmtId="0" fontId="9" fillId="0" borderId="0" xfId="2" applyFont="1" applyAlignment="1">
      <alignment vertical="center"/>
    </xf>
    <xf numFmtId="9" fontId="9" fillId="0" borderId="0" xfId="2" applyNumberFormat="1" applyFont="1" applyAlignment="1">
      <alignment vertical="center"/>
    </xf>
    <xf numFmtId="0" fontId="11" fillId="0" borderId="0" xfId="2" applyFont="1" applyAlignment="1">
      <alignment horizontal="center" vertical="center" wrapText="1"/>
    </xf>
    <xf numFmtId="0" fontId="7" fillId="0" borderId="0" xfId="2" applyFont="1" applyAlignment="1">
      <alignment vertical="center"/>
    </xf>
    <xf numFmtId="9" fontId="7" fillId="0" borderId="0" xfId="2" applyNumberFormat="1" applyFont="1" applyAlignment="1">
      <alignment vertical="center"/>
    </xf>
    <xf numFmtId="0" fontId="10" fillId="2" borderId="0" xfId="2" applyFont="1" applyFill="1" applyAlignment="1">
      <alignment vertical="center" wrapText="1"/>
    </xf>
    <xf numFmtId="9" fontId="10" fillId="2" borderId="0" xfId="2" applyNumberFormat="1" applyFont="1" applyFill="1" applyAlignment="1">
      <alignment vertical="center" wrapText="1"/>
    </xf>
    <xf numFmtId="0" fontId="3" fillId="0" borderId="0" xfId="2" applyFont="1" applyAlignment="1">
      <alignment vertical="center" wrapText="1"/>
    </xf>
    <xf numFmtId="0" fontId="10" fillId="0" borderId="0" xfId="2" applyFont="1" applyAlignment="1">
      <alignment horizontal="center" vertical="center" wrapText="1"/>
    </xf>
    <xf numFmtId="0" fontId="5" fillId="0" borderId="5" xfId="2" applyFont="1" applyBorder="1" applyAlignment="1">
      <alignment vertical="center" wrapText="1"/>
    </xf>
    <xf numFmtId="9" fontId="5" fillId="0" borderId="5" xfId="2" applyNumberFormat="1" applyFont="1" applyBorder="1" applyAlignment="1">
      <alignment horizontal="center" vertical="center" wrapText="1"/>
    </xf>
    <xf numFmtId="9" fontId="11" fillId="0" borderId="6"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28" xfId="0"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11" fillId="0" borderId="6"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28" xfId="2" applyFont="1" applyBorder="1" applyAlignment="1">
      <alignment horizontal="center" vertical="center" wrapText="1"/>
    </xf>
    <xf numFmtId="0" fontId="4" fillId="4"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6" fillId="5" borderId="0" xfId="2" applyFont="1" applyFill="1" applyAlignment="1">
      <alignment vertical="center" wrapText="1"/>
    </xf>
    <xf numFmtId="0" fontId="15" fillId="0" borderId="1" xfId="2" applyFont="1" applyBorder="1" applyAlignment="1">
      <alignment vertical="center"/>
    </xf>
    <xf numFmtId="0" fontId="2" fillId="2" borderId="0" xfId="2" applyFill="1"/>
    <xf numFmtId="0" fontId="2" fillId="2" borderId="0" xfId="2" applyFill="1" applyAlignment="1">
      <alignment horizontal="center" vertical="center"/>
    </xf>
    <xf numFmtId="0" fontId="15" fillId="0" borderId="0" xfId="2" applyFont="1" applyAlignment="1">
      <alignment horizontal="center" vertical="center"/>
    </xf>
    <xf numFmtId="0" fontId="15" fillId="0" borderId="0" xfId="2" applyFont="1" applyAlignment="1">
      <alignment vertical="center"/>
    </xf>
    <xf numFmtId="0" fontId="2" fillId="2" borderId="0" xfId="2" applyFill="1" applyAlignment="1">
      <alignment horizontal="center"/>
    </xf>
    <xf numFmtId="0" fontId="2" fillId="2" borderId="18" xfId="2" applyFill="1" applyBorder="1"/>
    <xf numFmtId="0" fontId="2" fillId="2" borderId="17" xfId="2" applyFill="1" applyBorder="1"/>
    <xf numFmtId="0" fontId="15" fillId="0" borderId="24" xfId="2" applyFont="1" applyBorder="1" applyAlignment="1">
      <alignment vertical="center" wrapText="1"/>
    </xf>
    <xf numFmtId="0" fontId="15" fillId="0" borderId="4" xfId="2" applyFont="1" applyBorder="1" applyAlignment="1">
      <alignment vertical="center" wrapText="1"/>
    </xf>
    <xf numFmtId="0" fontId="15"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7" fillId="0" borderId="0" xfId="2" applyFont="1" applyAlignment="1">
      <alignment vertical="center" wrapText="1"/>
    </xf>
    <xf numFmtId="0" fontId="2" fillId="0" borderId="0" xfId="2" applyAlignment="1">
      <alignment horizontal="center" vertical="center" wrapText="1"/>
    </xf>
    <xf numFmtId="0" fontId="15" fillId="0" borderId="24" xfId="2" applyFont="1" applyBorder="1" applyAlignment="1">
      <alignment horizontal="center" vertical="center" wrapText="1"/>
    </xf>
    <xf numFmtId="0" fontId="15" fillId="0" borderId="4"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1" xfId="2" applyFont="1" applyBorder="1" applyAlignment="1">
      <alignment vertical="center" wrapText="1"/>
    </xf>
    <xf numFmtId="0" fontId="28" fillId="0" borderId="1" xfId="0" applyFont="1" applyBorder="1" applyAlignment="1">
      <alignment horizontal="center" vertical="center" wrapText="1" readingOrder="1"/>
    </xf>
    <xf numFmtId="0" fontId="28"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9"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4" fillId="0" borderId="4" xfId="0" applyNumberFormat="1" applyFont="1" applyBorder="1" applyAlignment="1">
      <alignment horizontal="center" vertical="center" wrapText="1"/>
    </xf>
    <xf numFmtId="0" fontId="2" fillId="0" borderId="0" xfId="2" applyAlignment="1">
      <alignment horizontal="justify" vertical="center" wrapText="1"/>
    </xf>
    <xf numFmtId="0" fontId="30" fillId="11" borderId="1" xfId="0" applyFont="1" applyFill="1" applyBorder="1" applyAlignment="1">
      <alignment horizontal="center" vertical="center" wrapText="1" readingOrder="1"/>
    </xf>
    <xf numFmtId="0" fontId="2" fillId="9"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9" fillId="0" borderId="0" xfId="3" applyFont="1" applyAlignment="1">
      <alignment horizontal="center" vertical="center"/>
    </xf>
    <xf numFmtId="0" fontId="30" fillId="12" borderId="1" xfId="0" applyFont="1" applyFill="1" applyBorder="1" applyAlignment="1">
      <alignment horizontal="center" vertical="center" wrapText="1" readingOrder="1"/>
    </xf>
    <xf numFmtId="0" fontId="31" fillId="0" borderId="0" xfId="3" applyFont="1" applyAlignment="1">
      <alignment vertical="center" textRotation="90" wrapText="1"/>
    </xf>
    <xf numFmtId="0" fontId="32" fillId="0" borderId="0" xfId="3" applyFont="1" applyAlignment="1">
      <alignment horizontal="center" vertical="center" wrapText="1"/>
    </xf>
    <xf numFmtId="0" fontId="29" fillId="0" borderId="0" xfId="3" applyFont="1" applyAlignment="1">
      <alignment horizontal="center" vertical="center" wrapText="1"/>
    </xf>
    <xf numFmtId="0" fontId="30" fillId="8" borderId="1" xfId="0" applyFont="1" applyFill="1" applyBorder="1" applyAlignment="1">
      <alignment horizontal="center" vertical="center" wrapText="1" readingOrder="1"/>
    </xf>
    <xf numFmtId="0" fontId="28" fillId="0" borderId="28" xfId="0" applyFont="1" applyBorder="1" applyAlignment="1">
      <alignment horizontal="center" vertical="center" wrapText="1" readingOrder="1"/>
    </xf>
    <xf numFmtId="0" fontId="30" fillId="8" borderId="28" xfId="0" applyFont="1" applyFill="1" applyBorder="1" applyAlignment="1">
      <alignment horizontal="center" vertical="center" wrapText="1" readingOrder="1"/>
    </xf>
    <xf numFmtId="0" fontId="30" fillId="12" borderId="28" xfId="0" applyFont="1" applyFill="1" applyBorder="1" applyAlignment="1">
      <alignment horizontal="center" vertical="center" wrapText="1" readingOrder="1"/>
    </xf>
    <xf numFmtId="0" fontId="30" fillId="11" borderId="28" xfId="0" applyFont="1" applyFill="1" applyBorder="1" applyAlignment="1">
      <alignment horizontal="center" vertical="center" wrapText="1" readingOrder="1"/>
    </xf>
    <xf numFmtId="0" fontId="2" fillId="9"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9" fillId="0" borderId="0" xfId="3" applyFont="1" applyAlignment="1">
      <alignment vertical="center"/>
    </xf>
    <xf numFmtId="0" fontId="2" fillId="9" borderId="1" xfId="0" applyFont="1" applyFill="1" applyBorder="1" applyAlignment="1">
      <alignment horizontal="center" vertical="center" wrapText="1" readingOrder="1"/>
    </xf>
    <xf numFmtId="0" fontId="27" fillId="0" borderId="0" xfId="0" applyFont="1" applyAlignment="1">
      <alignment vertical="center" readingOrder="1"/>
    </xf>
    <xf numFmtId="0" fontId="33"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15" fillId="0" borderId="1" xfId="0" applyFont="1" applyBorder="1" applyAlignment="1">
      <alignment horizontal="center" vertical="center" wrapText="1"/>
    </xf>
    <xf numFmtId="0" fontId="2" fillId="2" borderId="0" xfId="2" applyFill="1" applyAlignment="1">
      <alignment horizontal="left"/>
    </xf>
    <xf numFmtId="0" fontId="15" fillId="0" borderId="0" xfId="2" applyFont="1" applyAlignment="1">
      <alignment horizontal="left" vertical="center"/>
    </xf>
    <xf numFmtId="0" fontId="15" fillId="0" borderId="0" xfId="2" applyFont="1" applyAlignment="1">
      <alignment vertical="center" wrapText="1"/>
    </xf>
    <xf numFmtId="9" fontId="2" fillId="0" borderId="4" xfId="2" applyNumberFormat="1" applyBorder="1" applyAlignment="1">
      <alignment horizontal="center" vertical="center" wrapText="1"/>
    </xf>
    <xf numFmtId="9" fontId="24" fillId="0" borderId="4" xfId="0" applyNumberFormat="1" applyFont="1" applyBorder="1" applyAlignment="1">
      <alignment horizontal="left" vertical="center" wrapText="1"/>
    </xf>
    <xf numFmtId="0" fontId="2" fillId="0" borderId="0" xfId="2" applyAlignment="1">
      <alignment horizontal="left" vertical="center" wrapText="1"/>
    </xf>
    <xf numFmtId="14" fontId="2" fillId="2" borderId="0" xfId="2" applyNumberFormat="1" applyFill="1"/>
    <xf numFmtId="14" fontId="15" fillId="0" borderId="0" xfId="2" applyNumberFormat="1" applyFont="1" applyAlignment="1">
      <alignment horizontal="center" vertical="center"/>
    </xf>
    <xf numFmtId="14" fontId="15" fillId="0" borderId="1" xfId="2" applyNumberFormat="1" applyFont="1" applyBorder="1" applyAlignment="1">
      <alignment horizontal="center" vertical="center" wrapText="1"/>
    </xf>
    <xf numFmtId="9" fontId="2" fillId="0" borderId="4" xfId="2" applyNumberFormat="1" applyBorder="1" applyAlignment="1">
      <alignment horizontal="justify" vertical="center" wrapText="1"/>
    </xf>
    <xf numFmtId="14" fontId="2" fillId="0" borderId="0" xfId="2" applyNumberFormat="1" applyAlignment="1">
      <alignment vertical="center" wrapText="1"/>
    </xf>
    <xf numFmtId="14" fontId="2" fillId="0" borderId="0" xfId="2" applyNumberFormat="1" applyAlignment="1">
      <alignment horizontal="center" vertical="center" wrapText="1"/>
    </xf>
    <xf numFmtId="0" fontId="4" fillId="5" borderId="0" xfId="2" applyFont="1" applyFill="1" applyAlignment="1">
      <alignment vertical="center" wrapText="1"/>
    </xf>
    <xf numFmtId="0" fontId="5" fillId="5" borderId="0" xfId="2" applyFont="1" applyFill="1" applyAlignment="1">
      <alignment vertical="center" wrapText="1"/>
    </xf>
    <xf numFmtId="0" fontId="0" fillId="5"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21" fillId="0" borderId="1" xfId="0" applyFont="1" applyBorder="1" applyAlignment="1">
      <alignment horizontal="center" vertical="center"/>
    </xf>
    <xf numFmtId="0" fontId="24" fillId="0" borderId="0" xfId="0" applyFont="1" applyAlignment="1">
      <alignment wrapText="1"/>
    </xf>
    <xf numFmtId="0" fontId="26" fillId="0" borderId="1" xfId="0" applyFont="1" applyBorder="1" applyAlignment="1">
      <alignment wrapText="1"/>
    </xf>
    <xf numFmtId="0" fontId="24" fillId="0" borderId="1" xfId="0" applyFont="1" applyBorder="1" applyAlignment="1">
      <alignment wrapText="1"/>
    </xf>
    <xf numFmtId="0" fontId="26" fillId="0" borderId="4" xfId="0" applyFont="1" applyBorder="1" applyAlignment="1">
      <alignment wrapText="1"/>
    </xf>
    <xf numFmtId="9" fontId="24" fillId="0" borderId="1" xfId="0" applyNumberFormat="1" applyFont="1" applyBorder="1" applyAlignment="1">
      <alignment wrapText="1"/>
    </xf>
    <xf numFmtId="0" fontId="24" fillId="0" borderId="4" xfId="0" applyFont="1" applyBorder="1" applyAlignment="1">
      <alignment wrapText="1"/>
    </xf>
    <xf numFmtId="0" fontId="14" fillId="0" borderId="1" xfId="2" applyFont="1" applyBorder="1" applyAlignment="1">
      <alignment horizontal="center" vertical="center" wrapText="1"/>
    </xf>
    <xf numFmtId="0" fontId="26" fillId="0" borderId="1" xfId="0" applyFont="1" applyBorder="1" applyAlignment="1">
      <alignment horizontal="center" wrapText="1"/>
    </xf>
    <xf numFmtId="0" fontId="5" fillId="0" borderId="5" xfId="2" applyFont="1" applyBorder="1" applyAlignment="1">
      <alignment horizontal="center" vertical="center" wrapText="1"/>
    </xf>
    <xf numFmtId="0" fontId="5" fillId="0" borderId="0" xfId="2" applyFont="1" applyAlignment="1">
      <alignment horizontal="center" vertical="center" wrapText="1"/>
    </xf>
    <xf numFmtId="14" fontId="6" fillId="0" borderId="1" xfId="2" applyNumberFormat="1" applyFont="1" applyBorder="1" applyAlignment="1" applyProtection="1">
      <alignment horizontal="center" vertical="center" wrapText="1"/>
      <protection locked="0"/>
    </xf>
    <xf numFmtId="0" fontId="14" fillId="0" borderId="1" xfId="2" applyFont="1" applyBorder="1" applyAlignment="1">
      <alignment horizontal="right" vertical="center" wrapText="1"/>
    </xf>
    <xf numFmtId="0" fontId="6" fillId="0" borderId="1" xfId="0" applyFont="1" applyBorder="1" applyAlignment="1">
      <alignment horizontal="left" vertical="center" wrapText="1"/>
    </xf>
    <xf numFmtId="0" fontId="34" fillId="2" borderId="1" xfId="2" applyFont="1" applyFill="1" applyBorder="1" applyAlignment="1">
      <alignment horizontal="right" vertical="center" wrapText="1"/>
    </xf>
    <xf numFmtId="0" fontId="24" fillId="0" borderId="8" xfId="0" applyFont="1" applyBorder="1" applyAlignment="1">
      <alignment wrapText="1"/>
    </xf>
    <xf numFmtId="0" fontId="26" fillId="0" borderId="0" xfId="0" applyFont="1" applyAlignment="1">
      <alignment wrapText="1"/>
    </xf>
    <xf numFmtId="0" fontId="24" fillId="0" borderId="11" xfId="0" applyFont="1" applyBorder="1" applyAlignment="1">
      <alignment wrapText="1"/>
    </xf>
    <xf numFmtId="0" fontId="24" fillId="0" borderId="34" xfId="0" applyFont="1" applyBorder="1" applyAlignment="1">
      <alignment wrapText="1"/>
    </xf>
    <xf numFmtId="0" fontId="24" fillId="0" borderId="3" xfId="0" applyFont="1" applyBorder="1" applyAlignment="1">
      <alignment wrapText="1"/>
    </xf>
    <xf numFmtId="0" fontId="24" fillId="0" borderId="26" xfId="0" applyFont="1" applyBorder="1" applyAlignment="1">
      <alignment wrapText="1"/>
    </xf>
    <xf numFmtId="0" fontId="2" fillId="2" borderId="3" xfId="2" applyFill="1" applyBorder="1" applyAlignment="1">
      <alignment wrapText="1"/>
    </xf>
    <xf numFmtId="0" fontId="24" fillId="0" borderId="27" xfId="0" applyFont="1" applyBorder="1" applyAlignment="1">
      <alignment wrapText="1"/>
    </xf>
    <xf numFmtId="0" fontId="24" fillId="0" borderId="29" xfId="0" applyFont="1" applyBorder="1" applyAlignment="1">
      <alignment wrapText="1"/>
    </xf>
    <xf numFmtId="0" fontId="24" fillId="0" borderId="24" xfId="0" applyFont="1" applyBorder="1" applyAlignment="1">
      <alignment wrapText="1"/>
    </xf>
    <xf numFmtId="0" fontId="24" fillId="0" borderId="33" xfId="0" applyFont="1" applyBorder="1" applyAlignment="1">
      <alignment wrapText="1"/>
    </xf>
    <xf numFmtId="0" fontId="2" fillId="2" borderId="27" xfId="2" applyFill="1" applyBorder="1" applyAlignment="1">
      <alignment wrapText="1"/>
    </xf>
    <xf numFmtId="0" fontId="25" fillId="0" borderId="29" xfId="0" applyFont="1" applyBorder="1" applyAlignment="1">
      <alignment horizontal="left" vertical="center" wrapText="1"/>
    </xf>
    <xf numFmtId="0" fontId="3" fillId="2" borderId="0" xfId="2" applyFont="1" applyFill="1" applyAlignment="1">
      <alignment vertical="center"/>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22"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4" fillId="0" borderId="37" xfId="2" applyFont="1" applyBorder="1" applyAlignment="1">
      <alignment horizontal="center" vertical="center" wrapText="1"/>
    </xf>
    <xf numFmtId="0" fontId="3" fillId="2" borderId="0" xfId="2" applyFont="1" applyFill="1" applyAlignment="1">
      <alignment horizontal="center" vertical="center"/>
    </xf>
    <xf numFmtId="0" fontId="35"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41" xfId="0" applyNumberFormat="1" applyBorder="1" applyAlignment="1">
      <alignment horizontal="center" vertical="center" wrapText="1"/>
    </xf>
    <xf numFmtId="9" fontId="0" fillId="0" borderId="1" xfId="0" applyNumberFormat="1" applyBorder="1" applyAlignment="1">
      <alignment horizontal="center" vertical="center" wrapText="1"/>
    </xf>
    <xf numFmtId="9" fontId="5" fillId="0" borderId="34" xfId="2" applyNumberFormat="1" applyFont="1" applyBorder="1" applyAlignment="1">
      <alignment horizontal="center" vertical="center" wrapText="1"/>
    </xf>
    <xf numFmtId="9" fontId="5" fillId="0" borderId="6" xfId="2" applyNumberFormat="1" applyFont="1" applyBorder="1" applyAlignment="1">
      <alignment horizontal="center" vertical="center" wrapText="1"/>
    </xf>
    <xf numFmtId="9" fontId="5" fillId="0" borderId="25" xfId="2" applyNumberFormat="1" applyFont="1" applyBorder="1" applyAlignment="1">
      <alignment horizontal="center" vertical="center" wrapText="1"/>
    </xf>
    <xf numFmtId="9" fontId="0" fillId="0" borderId="28" xfId="0" applyNumberFormat="1" applyBorder="1" applyAlignment="1">
      <alignment horizontal="center" vertical="center" wrapText="1"/>
    </xf>
    <xf numFmtId="9" fontId="5" fillId="0" borderId="36" xfId="2" applyNumberFormat="1" applyFont="1" applyBorder="1" applyAlignment="1">
      <alignment horizontal="center" vertical="center" wrapText="1"/>
    </xf>
    <xf numFmtId="9" fontId="0" fillId="0" borderId="8" xfId="0" applyNumberFormat="1" applyBorder="1" applyAlignment="1">
      <alignment horizontal="center" vertical="center" wrapText="1"/>
    </xf>
    <xf numFmtId="9" fontId="0" fillId="0" borderId="37" xfId="0" applyNumberFormat="1" applyBorder="1" applyAlignment="1">
      <alignment horizontal="center" vertical="center" wrapText="1"/>
    </xf>
    <xf numFmtId="9" fontId="0" fillId="4" borderId="3" xfId="0" applyNumberFormat="1" applyFill="1" applyBorder="1" applyAlignment="1" applyProtection="1">
      <alignment horizontal="center" vertical="center" wrapText="1"/>
      <protection locked="0"/>
    </xf>
    <xf numFmtId="9" fontId="0" fillId="4" borderId="27" xfId="0" applyNumberFormat="1" applyFill="1" applyBorder="1" applyAlignment="1" applyProtection="1">
      <alignment horizontal="center" vertical="center" wrapText="1"/>
      <protection locked="0"/>
    </xf>
    <xf numFmtId="0" fontId="35" fillId="0" borderId="38" xfId="2" applyFont="1" applyBorder="1" applyAlignment="1">
      <alignment horizontal="center" vertical="center" wrapText="1"/>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2" fillId="0" borderId="1" xfId="0" applyFont="1" applyBorder="1" applyAlignment="1">
      <alignment wrapText="1"/>
    </xf>
    <xf numFmtId="0" fontId="30" fillId="0" borderId="0" xfId="0" applyFont="1" applyAlignment="1">
      <alignment horizontal="center" vertical="center" wrapText="1" readingOrder="1"/>
    </xf>
    <xf numFmtId="9" fontId="2" fillId="0" borderId="0" xfId="2" applyNumberFormat="1" applyAlignment="1">
      <alignment horizontal="center" vertical="center" wrapText="1"/>
    </xf>
    <xf numFmtId="9" fontId="24" fillId="0" borderId="0" xfId="0" applyNumberFormat="1" applyFont="1" applyAlignment="1">
      <alignment horizontal="center" vertical="center" wrapText="1"/>
    </xf>
    <xf numFmtId="9" fontId="24" fillId="0" borderId="0" xfId="0" applyNumberFormat="1" applyFont="1" applyAlignment="1">
      <alignment horizontal="left" vertical="center" wrapText="1"/>
    </xf>
    <xf numFmtId="0" fontId="0" fillId="5" borderId="0" xfId="0" applyFill="1"/>
    <xf numFmtId="0" fontId="39" fillId="5" borderId="15" xfId="4" quotePrefix="1" applyFont="1" applyFill="1" applyBorder="1" applyAlignment="1">
      <alignment horizontal="left" vertical="top" wrapText="1"/>
    </xf>
    <xf numFmtId="0" fontId="40" fillId="5" borderId="2" xfId="4" quotePrefix="1" applyFont="1" applyFill="1" applyBorder="1" applyAlignment="1">
      <alignment horizontal="left" vertical="top" wrapText="1"/>
    </xf>
    <xf numFmtId="0" fontId="37" fillId="5" borderId="2" xfId="4" applyFont="1" applyFill="1" applyBorder="1"/>
    <xf numFmtId="0" fontId="6" fillId="0" borderId="8" xfId="2" applyFont="1" applyBorder="1" applyAlignment="1">
      <alignment horizontal="justify" vertical="center" wrapText="1"/>
    </xf>
    <xf numFmtId="3" fontId="6" fillId="4" borderId="3" xfId="2" applyNumberFormat="1" applyFont="1" applyFill="1" applyBorder="1" applyAlignment="1" applyProtection="1">
      <alignment horizontal="center" vertical="center" wrapText="1"/>
      <protection locked="0"/>
    </xf>
    <xf numFmtId="0" fontId="6" fillId="4" borderId="3" xfId="2" applyFont="1" applyFill="1" applyBorder="1" applyAlignment="1" applyProtection="1">
      <alignment horizontal="center" vertical="center" wrapText="1"/>
      <protection locked="0"/>
    </xf>
    <xf numFmtId="0" fontId="6" fillId="4" borderId="27" xfId="2" applyFont="1" applyFill="1" applyBorder="1" applyAlignment="1" applyProtection="1">
      <alignment horizontal="center" vertical="center" wrapText="1"/>
      <protection locked="0"/>
    </xf>
    <xf numFmtId="0" fontId="5" fillId="0" borderId="24" xfId="2" applyFont="1" applyBorder="1" applyAlignment="1">
      <alignment horizontal="center" vertical="center" wrapText="1"/>
    </xf>
    <xf numFmtId="0" fontId="5" fillId="0" borderId="65" xfId="2" applyFont="1" applyBorder="1" applyAlignment="1">
      <alignment horizontal="center" vertical="center" wrapText="1"/>
    </xf>
    <xf numFmtId="9" fontId="5" fillId="0" borderId="11" xfId="2" applyNumberFormat="1" applyFont="1" applyBorder="1" applyAlignment="1">
      <alignment horizontal="center" vertical="center" wrapText="1"/>
    </xf>
    <xf numFmtId="0" fontId="5" fillId="0" borderId="33" xfId="2" applyFont="1" applyBorder="1" applyAlignment="1">
      <alignment horizontal="center" vertical="center" wrapText="1"/>
    </xf>
    <xf numFmtId="9" fontId="15" fillId="0" borderId="0" xfId="0" applyNumberFormat="1" applyFont="1" applyAlignment="1">
      <alignment horizontal="left"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9" fontId="5" fillId="0" borderId="0" xfId="2" applyNumberFormat="1" applyFont="1" applyAlignment="1">
      <alignment vertical="center" wrapText="1"/>
    </xf>
    <xf numFmtId="0" fontId="4" fillId="4" borderId="1" xfId="2" applyFont="1" applyFill="1" applyBorder="1" applyAlignment="1" applyProtection="1">
      <alignment horizontal="left" vertical="center" wrapText="1"/>
      <protection locked="0"/>
    </xf>
    <xf numFmtId="0" fontId="4" fillId="4" borderId="28" xfId="2" applyFont="1" applyFill="1" applyBorder="1" applyAlignment="1" applyProtection="1">
      <alignment horizontal="left" vertical="center" wrapText="1"/>
      <protection locked="0"/>
    </xf>
    <xf numFmtId="0" fontId="2" fillId="4" borderId="1" xfId="2" applyFill="1" applyBorder="1" applyAlignment="1" applyProtection="1">
      <alignment horizontal="justify" vertical="center" wrapText="1"/>
      <protection locked="0"/>
    </xf>
    <xf numFmtId="14" fontId="2" fillId="4" borderId="1" xfId="2" applyNumberFormat="1" applyFill="1" applyBorder="1" applyAlignment="1" applyProtection="1">
      <alignment horizontal="justify" vertical="center" wrapText="1"/>
      <protection locked="0"/>
    </xf>
    <xf numFmtId="0" fontId="0" fillId="0" borderId="0" xfId="0" applyAlignment="1">
      <alignment horizontal="center"/>
    </xf>
    <xf numFmtId="0" fontId="20" fillId="0" borderId="0" xfId="0" applyFont="1"/>
    <xf numFmtId="0" fontId="16" fillId="0" borderId="0" xfId="0" applyFont="1" applyProtection="1">
      <protection locked="0"/>
    </xf>
    <xf numFmtId="14" fontId="2" fillId="0" borderId="0" xfId="0" applyNumberFormat="1" applyFont="1" applyAlignment="1">
      <alignment horizontal="left" vertical="center" wrapText="1"/>
    </xf>
    <xf numFmtId="0" fontId="34" fillId="2" borderId="1" xfId="2" applyFont="1" applyFill="1" applyBorder="1" applyAlignment="1">
      <alignment vertical="center" wrapText="1"/>
    </xf>
    <xf numFmtId="14" fontId="2" fillId="0" borderId="1" xfId="0" applyNumberFormat="1" applyFont="1" applyBorder="1" applyAlignment="1">
      <alignment horizontal="left" vertical="center" wrapText="1"/>
    </xf>
    <xf numFmtId="0" fontId="34" fillId="2" borderId="5" xfId="2" applyFont="1" applyFill="1" applyBorder="1" applyAlignment="1">
      <alignment vertical="center" wrapText="1"/>
    </xf>
    <xf numFmtId="14" fontId="2" fillId="0" borderId="1" xfId="0" applyNumberFormat="1" applyFont="1" applyBorder="1" applyAlignment="1">
      <alignment vertical="center" wrapText="1"/>
    </xf>
    <xf numFmtId="14" fontId="15" fillId="0" borderId="1" xfId="0" applyNumberFormat="1" applyFont="1" applyBorder="1" applyAlignment="1">
      <alignment horizontal="center" vertical="center" wrapText="1"/>
    </xf>
    <xf numFmtId="0" fontId="15" fillId="0" borderId="1" xfId="0" applyFont="1" applyBorder="1" applyAlignment="1">
      <alignment vertical="center" wrapText="1"/>
    </xf>
    <xf numFmtId="0" fontId="15" fillId="0" borderId="0" xfId="0" applyFont="1" applyAlignment="1">
      <alignment horizontal="center" vertical="center" wrapText="1"/>
    </xf>
    <xf numFmtId="0" fontId="14" fillId="0" borderId="0" xfId="2" applyFont="1" applyAlignment="1">
      <alignment horizontal="left" vertical="center" wrapText="1"/>
    </xf>
    <xf numFmtId="0" fontId="6" fillId="5" borderId="0" xfId="2" applyFont="1" applyFill="1" applyAlignment="1">
      <alignment horizontal="left" vertical="center" wrapText="1"/>
    </xf>
    <xf numFmtId="0" fontId="14" fillId="0" borderId="0" xfId="2" applyFont="1" applyAlignment="1">
      <alignment vertical="center" wrapText="1"/>
    </xf>
    <xf numFmtId="0" fontId="14" fillId="0" borderId="0" xfId="2" applyFont="1" applyAlignment="1">
      <alignment horizontal="center" vertical="center" wrapText="1"/>
    </xf>
    <xf numFmtId="0" fontId="6" fillId="0" borderId="0" xfId="2" applyFont="1" applyAlignment="1" applyProtection="1">
      <alignment horizontal="left" vertical="justify" wrapText="1"/>
      <protection locked="0"/>
    </xf>
    <xf numFmtId="0" fontId="14"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14" fillId="0" borderId="0" xfId="2" applyFont="1" applyAlignment="1">
      <alignment horizontal="center" vertical="center"/>
    </xf>
    <xf numFmtId="0" fontId="14" fillId="0" borderId="0" xfId="0" applyFont="1" applyAlignment="1">
      <alignment horizontal="left" vertical="center" wrapText="1"/>
    </xf>
    <xf numFmtId="49" fontId="14" fillId="0" borderId="0" xfId="0" applyNumberFormat="1" applyFont="1" applyAlignment="1" applyProtection="1">
      <alignment horizontal="left" vertical="center" wrapText="1"/>
      <protection locked="0"/>
    </xf>
    <xf numFmtId="0" fontId="3" fillId="2" borderId="0" xfId="2" applyFont="1" applyFill="1" applyAlignment="1">
      <alignment horizontal="center"/>
    </xf>
    <xf numFmtId="0" fontId="34" fillId="2" borderId="0" xfId="2" applyFont="1" applyFill="1" applyAlignment="1">
      <alignment vertical="center" wrapText="1"/>
    </xf>
    <xf numFmtId="14" fontId="2" fillId="0" borderId="0" xfId="0" applyNumberFormat="1" applyFont="1" applyAlignment="1">
      <alignment horizontal="right" vertical="center" wrapText="1"/>
    </xf>
    <xf numFmtId="14" fontId="2" fillId="0" borderId="1" xfId="0" applyNumberFormat="1" applyFont="1" applyBorder="1" applyAlignment="1">
      <alignment horizontal="right" vertical="center" wrapText="1"/>
    </xf>
    <xf numFmtId="0" fontId="14" fillId="0" borderId="65" xfId="2" applyFont="1" applyBorder="1" applyAlignment="1">
      <alignment vertical="center" wrapText="1"/>
    </xf>
    <xf numFmtId="0" fontId="6" fillId="5" borderId="11" xfId="2" applyFont="1" applyFill="1" applyBorder="1" applyAlignment="1">
      <alignment horizontal="left" vertical="center" wrapText="1"/>
    </xf>
    <xf numFmtId="0" fontId="15" fillId="0" borderId="0" xfId="0" applyFont="1" applyAlignment="1">
      <alignment horizontal="right" vertical="center" wrapText="1"/>
    </xf>
    <xf numFmtId="14" fontId="2" fillId="0" borderId="0" xfId="0" applyNumberFormat="1" applyFont="1" applyAlignment="1">
      <alignment vertical="center" wrapText="1"/>
    </xf>
    <xf numFmtId="14" fontId="15" fillId="0" borderId="0" xfId="0" applyNumberFormat="1" applyFont="1" applyAlignment="1">
      <alignment horizontal="center" vertical="center" wrapText="1"/>
    </xf>
    <xf numFmtId="0" fontId="2" fillId="2" borderId="15" xfId="2" applyFill="1" applyBorder="1"/>
    <xf numFmtId="0" fontId="15" fillId="0" borderId="11"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46" xfId="2" applyFont="1" applyBorder="1" applyAlignment="1">
      <alignment horizontal="center" vertical="center" wrapText="1"/>
    </xf>
    <xf numFmtId="0" fontId="41" fillId="5" borderId="15" xfId="4" quotePrefix="1" applyFont="1" applyFill="1" applyBorder="1" applyAlignment="1">
      <alignment horizontal="justify" vertical="center" wrapText="1"/>
    </xf>
    <xf numFmtId="0" fontId="41" fillId="5" borderId="0" xfId="4" quotePrefix="1" applyFont="1" applyFill="1" applyAlignment="1">
      <alignment horizontal="justify" vertical="center" wrapText="1"/>
    </xf>
    <xf numFmtId="0" fontId="41" fillId="5" borderId="2" xfId="4" quotePrefix="1" applyFont="1" applyFill="1" applyBorder="1" applyAlignment="1">
      <alignment horizontal="justify" vertical="center" wrapText="1"/>
    </xf>
    <xf numFmtId="0" fontId="39" fillId="5" borderId="42" xfId="4" quotePrefix="1" applyFont="1" applyFill="1" applyBorder="1" applyAlignment="1">
      <alignment horizontal="left" vertical="top" wrapText="1"/>
    </xf>
    <xf numFmtId="0" fontId="39" fillId="5" borderId="43" xfId="4" quotePrefix="1" applyFont="1" applyFill="1" applyBorder="1" applyAlignment="1">
      <alignment horizontal="left" vertical="top" wrapText="1"/>
    </xf>
    <xf numFmtId="0" fontId="39" fillId="5" borderId="44" xfId="4" quotePrefix="1" applyFont="1" applyFill="1" applyBorder="1" applyAlignment="1">
      <alignment horizontal="left" vertical="top" wrapText="1"/>
    </xf>
    <xf numFmtId="0" fontId="41" fillId="5" borderId="42" xfId="4" quotePrefix="1" applyFont="1" applyFill="1" applyBorder="1" applyAlignment="1">
      <alignment horizontal="left" vertical="top" wrapText="1"/>
    </xf>
    <xf numFmtId="0" fontId="41" fillId="5" borderId="43" xfId="4" quotePrefix="1" applyFont="1" applyFill="1" applyBorder="1" applyAlignment="1">
      <alignment horizontal="left" vertical="top" wrapText="1"/>
    </xf>
    <xf numFmtId="0" fontId="41" fillId="5" borderId="44" xfId="4" quotePrefix="1" applyFont="1" applyFill="1" applyBorder="1" applyAlignment="1">
      <alignment horizontal="left" vertical="top" wrapText="1"/>
    </xf>
    <xf numFmtId="0" fontId="39" fillId="5" borderId="0" xfId="4" quotePrefix="1" applyFont="1" applyFill="1" applyAlignment="1">
      <alignment horizontal="left" vertical="top" wrapText="1"/>
    </xf>
    <xf numFmtId="0" fontId="39" fillId="5" borderId="2" xfId="4" quotePrefix="1" applyFont="1" applyFill="1" applyBorder="1" applyAlignment="1">
      <alignment horizontal="left" vertical="top" wrapText="1"/>
    </xf>
    <xf numFmtId="0" fontId="39" fillId="5" borderId="66" xfId="4" quotePrefix="1" applyFont="1" applyFill="1" applyBorder="1" applyAlignment="1">
      <alignment horizontal="left" vertical="top" wrapText="1"/>
    </xf>
    <xf numFmtId="0" fontId="39" fillId="5" borderId="10" xfId="4" quotePrefix="1" applyFont="1" applyFill="1" applyBorder="1" applyAlignment="1">
      <alignment horizontal="left" vertical="top" wrapText="1"/>
    </xf>
    <xf numFmtId="0" fontId="39" fillId="5" borderId="68" xfId="4" quotePrefix="1" applyFont="1" applyFill="1" applyBorder="1" applyAlignment="1">
      <alignment horizontal="left" vertical="top" wrapText="1"/>
    </xf>
    <xf numFmtId="0" fontId="45" fillId="5" borderId="43" xfId="5" applyFont="1" applyFill="1" applyBorder="1" applyAlignment="1">
      <alignment horizontal="left" vertical="top" wrapText="1" readingOrder="1"/>
    </xf>
    <xf numFmtId="0" fontId="46" fillId="5" borderId="43" xfId="4" applyFont="1" applyFill="1" applyBorder="1" applyAlignment="1">
      <alignment horizontal="justify" vertical="center" wrapText="1"/>
    </xf>
    <xf numFmtId="0" fontId="39" fillId="5" borderId="42" xfId="4" quotePrefix="1" applyFont="1" applyFill="1" applyBorder="1" applyAlignment="1">
      <alignment vertical="top" wrapText="1"/>
    </xf>
    <xf numFmtId="0" fontId="39" fillId="5" borderId="43" xfId="4" quotePrefix="1" applyFont="1" applyFill="1" applyBorder="1" applyAlignment="1">
      <alignment vertical="top" wrapText="1"/>
    </xf>
    <xf numFmtId="0" fontId="39" fillId="5" borderId="44" xfId="4" quotePrefix="1" applyFont="1" applyFill="1" applyBorder="1" applyAlignment="1">
      <alignment vertical="top" wrapText="1"/>
    </xf>
    <xf numFmtId="0" fontId="39" fillId="5" borderId="0" xfId="4" quotePrefix="1" applyFont="1" applyFill="1" applyAlignment="1">
      <alignment vertical="top" wrapText="1"/>
    </xf>
    <xf numFmtId="0" fontId="0" fillId="5" borderId="0" xfId="0" applyFill="1" applyAlignment="1">
      <alignment wrapText="1"/>
    </xf>
    <xf numFmtId="0" fontId="37" fillId="5" borderId="42" xfId="4" applyFont="1" applyFill="1" applyBorder="1" applyAlignment="1">
      <alignment wrapText="1"/>
    </xf>
    <xf numFmtId="0" fontId="37" fillId="5" borderId="43" xfId="4" applyFont="1" applyFill="1" applyBorder="1" applyAlignment="1">
      <alignment wrapText="1"/>
    </xf>
    <xf numFmtId="0" fontId="37" fillId="5" borderId="44" xfId="4" applyFont="1" applyFill="1" applyBorder="1" applyAlignment="1">
      <alignment wrapText="1"/>
    </xf>
    <xf numFmtId="0" fontId="37" fillId="5" borderId="15" xfId="4" applyFont="1" applyFill="1" applyBorder="1" applyAlignment="1">
      <alignment wrapText="1"/>
    </xf>
    <xf numFmtId="0" fontId="37" fillId="5" borderId="2" xfId="4" applyFont="1" applyFill="1" applyBorder="1" applyAlignment="1">
      <alignment wrapText="1"/>
    </xf>
    <xf numFmtId="0" fontId="37" fillId="5" borderId="14" xfId="4" applyFont="1" applyFill="1" applyBorder="1" applyAlignment="1">
      <alignment wrapText="1"/>
    </xf>
    <xf numFmtId="0" fontId="37" fillId="5" borderId="13" xfId="4" applyFont="1" applyFill="1" applyBorder="1" applyAlignment="1">
      <alignment wrapText="1"/>
    </xf>
    <xf numFmtId="0" fontId="37" fillId="5" borderId="12" xfId="4" applyFont="1" applyFill="1" applyBorder="1" applyAlignment="1">
      <alignment wrapText="1"/>
    </xf>
    <xf numFmtId="0" fontId="37" fillId="5" borderId="0" xfId="4" applyFont="1" applyFill="1" applyAlignment="1">
      <alignment wrapText="1"/>
    </xf>
    <xf numFmtId="0" fontId="39" fillId="5" borderId="15" xfId="4" quotePrefix="1" applyFont="1" applyFill="1" applyBorder="1" applyAlignment="1">
      <alignment vertical="top" wrapText="1"/>
    </xf>
    <xf numFmtId="0" fontId="39" fillId="5" borderId="2" xfId="4" quotePrefix="1" applyFont="1" applyFill="1" applyBorder="1" applyAlignment="1">
      <alignment vertical="top" wrapText="1"/>
    </xf>
    <xf numFmtId="0" fontId="40" fillId="5" borderId="0" xfId="4" quotePrefix="1" applyFont="1" applyFill="1" applyAlignment="1">
      <alignment horizontal="left" vertical="top" wrapText="1"/>
    </xf>
    <xf numFmtId="0" fontId="43" fillId="5" borderId="0" xfId="4" applyFont="1" applyFill="1" applyAlignment="1">
      <alignment horizontal="left" vertical="center" wrapText="1"/>
    </xf>
    <xf numFmtId="0" fontId="37" fillId="5" borderId="0" xfId="4" applyFont="1" applyFill="1" applyAlignment="1">
      <alignment horizontal="left" vertical="center" wrapText="1"/>
    </xf>
    <xf numFmtId="0" fontId="37" fillId="5" borderId="0" xfId="4" quotePrefix="1" applyFont="1" applyFill="1" applyAlignment="1">
      <alignment horizontal="left" vertical="center" wrapText="1"/>
    </xf>
    <xf numFmtId="0" fontId="43" fillId="14" borderId="3" xfId="4" applyFont="1" applyFill="1" applyBorder="1" applyAlignment="1">
      <alignment horizontal="center" wrapText="1"/>
    </xf>
    <xf numFmtId="0" fontId="37" fillId="5" borderId="0" xfId="4" applyFont="1" applyFill="1"/>
    <xf numFmtId="0" fontId="45" fillId="5" borderId="0" xfId="0" applyFont="1" applyFill="1" applyAlignment="1">
      <alignment horizontal="left" vertical="center" wrapText="1"/>
    </xf>
    <xf numFmtId="0" fontId="46" fillId="5" borderId="0" xfId="0" applyFont="1" applyFill="1" applyAlignment="1">
      <alignment horizontal="left" vertical="top" wrapText="1"/>
    </xf>
    <xf numFmtId="0" fontId="43" fillId="5" borderId="3" xfId="4" applyFont="1" applyFill="1" applyBorder="1" applyAlignment="1">
      <alignment horizontal="center" vertical="center"/>
    </xf>
    <xf numFmtId="0" fontId="43" fillId="5" borderId="3" xfId="4" applyFont="1" applyFill="1" applyBorder="1" applyAlignment="1">
      <alignment horizontal="center" vertical="center" wrapText="1"/>
    </xf>
    <xf numFmtId="0" fontId="41" fillId="0" borderId="42" xfId="4" quotePrefix="1" applyFont="1" applyBorder="1" applyAlignment="1">
      <alignment horizontal="left" vertical="top" wrapText="1"/>
    </xf>
    <xf numFmtId="0" fontId="41" fillId="0" borderId="43" xfId="4" quotePrefix="1" applyFont="1" applyBorder="1" applyAlignment="1">
      <alignment horizontal="left" vertical="top" wrapText="1"/>
    </xf>
    <xf numFmtId="0" fontId="41" fillId="0" borderId="44" xfId="4" quotePrefix="1" applyFont="1" applyBorder="1" applyAlignment="1">
      <alignment horizontal="left" vertical="top" wrapText="1"/>
    </xf>
    <xf numFmtId="0" fontId="0" fillId="0" borderId="0" xfId="0" applyAlignment="1">
      <alignment wrapText="1"/>
    </xf>
    <xf numFmtId="9" fontId="5" fillId="0" borderId="72" xfId="2" applyNumberFormat="1" applyFont="1" applyBorder="1" applyAlignment="1">
      <alignment horizontal="center" vertical="center" wrapText="1"/>
    </xf>
    <xf numFmtId="14" fontId="8" fillId="6" borderId="1" xfId="0" applyNumberFormat="1" applyFont="1" applyFill="1" applyBorder="1" applyAlignment="1">
      <alignment horizontal="right" vertical="center"/>
    </xf>
    <xf numFmtId="14" fontId="16" fillId="0" borderId="1" xfId="0" applyNumberFormat="1" applyFont="1" applyBorder="1" applyAlignment="1" applyProtection="1">
      <alignment horizontal="right" vertical="center" wrapText="1"/>
      <protection locked="0"/>
    </xf>
    <xf numFmtId="14" fontId="16" fillId="0" borderId="1" xfId="0" applyNumberFormat="1" applyFont="1" applyBorder="1" applyAlignment="1" applyProtection="1">
      <alignment horizontal="right"/>
      <protection locked="0"/>
    </xf>
    <xf numFmtId="14" fontId="16" fillId="0" borderId="0" xfId="0" applyNumberFormat="1" applyFont="1" applyAlignment="1" applyProtection="1">
      <alignment horizontal="right"/>
      <protection locked="0"/>
    </xf>
    <xf numFmtId="14" fontId="0" fillId="0" borderId="0" xfId="0" applyNumberFormat="1" applyAlignment="1">
      <alignment horizontal="right"/>
    </xf>
    <xf numFmtId="9" fontId="49" fillId="0" borderId="0" xfId="2" applyNumberFormat="1" applyFont="1" applyAlignment="1">
      <alignment vertical="center"/>
    </xf>
    <xf numFmtId="49" fontId="9" fillId="0" borderId="0" xfId="2" applyNumberFormat="1" applyFont="1" applyAlignment="1">
      <alignment vertical="center"/>
    </xf>
    <xf numFmtId="0" fontId="23" fillId="0" borderId="0" xfId="0" applyFont="1" applyAlignment="1">
      <alignment horizontal="center" vertical="center" wrapText="1"/>
    </xf>
    <xf numFmtId="9" fontId="23" fillId="0" borderId="0" xfId="0" applyNumberFormat="1" applyFont="1" applyAlignment="1">
      <alignment horizontal="center" vertical="center" wrapText="1"/>
    </xf>
    <xf numFmtId="0" fontId="3" fillId="2" borderId="0" xfId="2" applyFont="1" applyFill="1" applyAlignment="1">
      <alignment horizontal="center" vertical="center" wrapText="1"/>
    </xf>
    <xf numFmtId="9" fontId="3" fillId="0" borderId="0" xfId="2" applyNumberFormat="1" applyFont="1" applyAlignment="1">
      <alignment vertical="center" wrapText="1"/>
    </xf>
    <xf numFmtId="9" fontId="4" fillId="0" borderId="6"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28"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8" fillId="5" borderId="5" xfId="0" applyFont="1" applyFill="1" applyBorder="1" applyAlignment="1">
      <alignment wrapText="1"/>
    </xf>
    <xf numFmtId="0" fontId="27" fillId="0" borderId="1" xfId="2" applyFont="1" applyBorder="1" applyAlignment="1">
      <alignment horizontal="left" vertical="center"/>
    </xf>
    <xf numFmtId="0" fontId="14" fillId="0" borderId="1" xfId="2" applyFont="1" applyBorder="1" applyAlignment="1">
      <alignment horizontal="center" vertical="center"/>
    </xf>
    <xf numFmtId="0" fontId="26" fillId="0" borderId="0" xfId="0" applyFont="1" applyAlignment="1">
      <alignment horizontal="center" vertical="center" wrapText="1"/>
    </xf>
    <xf numFmtId="0" fontId="0" fillId="0" borderId="0" xfId="0" applyAlignment="1">
      <alignment vertical="center" wrapText="1"/>
    </xf>
    <xf numFmtId="0" fontId="4" fillId="4" borderId="6" xfId="2" applyFont="1" applyFill="1" applyBorder="1" applyAlignment="1" applyProtection="1">
      <alignment horizontal="left" vertical="top" wrapText="1"/>
      <protection locked="0"/>
    </xf>
    <xf numFmtId="0" fontId="4" fillId="4" borderId="1" xfId="2" applyFont="1" applyFill="1" applyBorder="1" applyAlignment="1" applyProtection="1">
      <alignment horizontal="left" vertical="top" wrapText="1"/>
      <protection locked="0"/>
    </xf>
    <xf numFmtId="0" fontId="4" fillId="4" borderId="1" xfId="2" applyFont="1" applyFill="1" applyBorder="1" applyAlignment="1" applyProtection="1">
      <alignment vertical="top" wrapText="1"/>
      <protection locked="0"/>
    </xf>
    <xf numFmtId="0" fontId="4" fillId="4" borderId="28" xfId="2" applyFont="1" applyFill="1" applyBorder="1" applyAlignment="1" applyProtection="1">
      <alignment horizontal="left" vertical="top" wrapText="1"/>
      <protection locked="0"/>
    </xf>
    <xf numFmtId="0" fontId="4" fillId="0" borderId="6" xfId="2" applyFont="1" applyBorder="1" applyAlignment="1">
      <alignment horizontal="left" vertical="top" wrapText="1"/>
    </xf>
    <xf numFmtId="0" fontId="4" fillId="0" borderId="1" xfId="2" applyFont="1" applyBorder="1" applyAlignment="1">
      <alignment horizontal="left" vertical="top" wrapText="1"/>
    </xf>
    <xf numFmtId="0" fontId="4" fillId="0" borderId="28" xfId="2" applyFont="1" applyBorder="1" applyAlignment="1">
      <alignment horizontal="left" vertical="top" wrapText="1"/>
    </xf>
    <xf numFmtId="0" fontId="14" fillId="0" borderId="8" xfId="2" applyFont="1" applyBorder="1" applyAlignment="1">
      <alignment vertical="center" wrapText="1"/>
    </xf>
    <xf numFmtId="49" fontId="14"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9" fontId="2" fillId="0" borderId="0" xfId="0" applyNumberFormat="1" applyFont="1" applyAlignment="1">
      <alignment horizontal="left" vertical="top" wrapText="1"/>
    </xf>
    <xf numFmtId="0" fontId="10" fillId="2" borderId="0" xfId="2" applyFont="1" applyFill="1" applyAlignment="1">
      <alignment horizontal="left" vertical="top" wrapText="1"/>
    </xf>
    <xf numFmtId="0" fontId="3" fillId="0" borderId="0" xfId="2" applyFont="1" applyAlignment="1">
      <alignment horizontal="left" vertical="top" wrapText="1"/>
    </xf>
    <xf numFmtId="0" fontId="5" fillId="0" borderId="10" xfId="2" applyFont="1" applyBorder="1" applyAlignment="1">
      <alignment horizontal="left" vertical="top" wrapText="1"/>
    </xf>
    <xf numFmtId="0" fontId="11" fillId="0" borderId="0" xfId="2" applyFont="1" applyAlignment="1">
      <alignment horizontal="left" vertical="top" wrapText="1"/>
    </xf>
    <xf numFmtId="0" fontId="11" fillId="0" borderId="7" xfId="2" applyFont="1" applyBorder="1" applyAlignment="1">
      <alignment horizontal="center" vertical="center" wrapText="1"/>
    </xf>
    <xf numFmtId="0" fontId="4" fillId="4" borderId="7" xfId="2" applyFont="1" applyFill="1" applyBorder="1" applyAlignment="1" applyProtection="1">
      <alignment horizontal="left" vertical="top" wrapText="1"/>
      <protection locked="0"/>
    </xf>
    <xf numFmtId="0" fontId="11" fillId="4" borderId="7" xfId="0" applyFont="1" applyFill="1" applyBorder="1" applyAlignment="1" applyProtection="1">
      <alignment horizontal="center" vertical="center" wrapText="1"/>
      <protection locked="0"/>
    </xf>
    <xf numFmtId="9" fontId="11" fillId="4" borderId="7" xfId="0" applyNumberFormat="1" applyFont="1" applyFill="1" applyBorder="1" applyAlignment="1" applyProtection="1">
      <alignment horizontal="center" vertical="center" wrapText="1"/>
      <protection locked="0"/>
    </xf>
    <xf numFmtId="0" fontId="4" fillId="0" borderId="7" xfId="2" applyFont="1" applyBorder="1" applyAlignment="1">
      <alignment horizontal="left" vertical="top" wrapText="1"/>
    </xf>
    <xf numFmtId="0" fontId="4" fillId="4" borderId="7" xfId="2" applyFont="1" applyFill="1" applyBorder="1" applyAlignment="1" applyProtection="1">
      <alignment horizontal="left" vertical="center" wrapText="1"/>
      <protection locked="0"/>
    </xf>
    <xf numFmtId="0" fontId="2" fillId="4" borderId="1" xfId="2" applyFill="1" applyBorder="1" applyAlignment="1" applyProtection="1">
      <alignment horizontal="left" vertical="top" wrapText="1"/>
      <protection locked="0"/>
    </xf>
    <xf numFmtId="0" fontId="36" fillId="13" borderId="30" xfId="4" applyFont="1" applyFill="1" applyBorder="1" applyAlignment="1">
      <alignment horizontal="center" vertical="center" wrapText="1"/>
    </xf>
    <xf numFmtId="0" fontId="36" fillId="13" borderId="31" xfId="4" applyFont="1" applyFill="1" applyBorder="1" applyAlignment="1">
      <alignment horizontal="center" vertical="center" wrapText="1"/>
    </xf>
    <xf numFmtId="0" fontId="36" fillId="13" borderId="32" xfId="4" applyFont="1" applyFill="1" applyBorder="1" applyAlignment="1">
      <alignment horizontal="center" vertical="center" wrapText="1"/>
    </xf>
    <xf numFmtId="0" fontId="37" fillId="0" borderId="15" xfId="4" quotePrefix="1" applyFont="1" applyBorder="1" applyAlignment="1">
      <alignment horizontal="left" vertical="center" wrapText="1"/>
    </xf>
    <xf numFmtId="0" fontId="37" fillId="0" borderId="0" xfId="4" quotePrefix="1" applyFont="1" applyAlignment="1">
      <alignment horizontal="left" vertical="center" wrapText="1"/>
    </xf>
    <xf numFmtId="0" fontId="37" fillId="0" borderId="2" xfId="4" quotePrefix="1" applyFont="1" applyBorder="1" applyAlignment="1">
      <alignment horizontal="left" vertical="center" wrapText="1"/>
    </xf>
    <xf numFmtId="0" fontId="37" fillId="0" borderId="45" xfId="4" quotePrefix="1" applyFont="1" applyBorder="1" applyAlignment="1">
      <alignment horizontal="left" vertical="center" wrapText="1"/>
    </xf>
    <xf numFmtId="0" fontId="37" fillId="0" borderId="9" xfId="4" quotePrefix="1" applyFont="1" applyBorder="1" applyAlignment="1">
      <alignment horizontal="left" vertical="center" wrapText="1"/>
    </xf>
    <xf numFmtId="0" fontId="37" fillId="0" borderId="46" xfId="4" quotePrefix="1" applyFont="1" applyBorder="1" applyAlignment="1">
      <alignment horizontal="left" vertical="center" wrapText="1"/>
    </xf>
    <xf numFmtId="0" fontId="39" fillId="5" borderId="42" xfId="4" quotePrefix="1" applyFont="1" applyFill="1" applyBorder="1" applyAlignment="1">
      <alignment horizontal="left" vertical="top" wrapText="1"/>
    </xf>
    <xf numFmtId="0" fontId="40" fillId="5" borderId="43" xfId="4" quotePrefix="1" applyFont="1" applyFill="1" applyBorder="1" applyAlignment="1">
      <alignment horizontal="left" vertical="top" wrapText="1"/>
    </xf>
    <xf numFmtId="0" fontId="40" fillId="5" borderId="44" xfId="4" quotePrefix="1" applyFont="1" applyFill="1" applyBorder="1" applyAlignment="1">
      <alignment horizontal="left" vertical="top" wrapText="1"/>
    </xf>
    <xf numFmtId="0" fontId="41" fillId="5" borderId="45" xfId="4" quotePrefix="1" applyFont="1" applyFill="1" applyBorder="1" applyAlignment="1">
      <alignment horizontal="justify" vertical="center" wrapText="1"/>
    </xf>
    <xf numFmtId="0" fontId="41" fillId="5" borderId="9" xfId="4" quotePrefix="1" applyFont="1" applyFill="1" applyBorder="1" applyAlignment="1">
      <alignment horizontal="justify" vertical="center" wrapText="1"/>
    </xf>
    <xf numFmtId="0" fontId="41" fillId="5" borderId="46" xfId="4" quotePrefix="1" applyFont="1" applyFill="1" applyBorder="1" applyAlignment="1">
      <alignment horizontal="justify" vertical="center" wrapText="1"/>
    </xf>
    <xf numFmtId="0" fontId="45" fillId="14" borderId="69" xfId="5" applyFont="1" applyFill="1" applyBorder="1" applyAlignment="1">
      <alignment horizontal="center" vertical="center" wrapText="1"/>
    </xf>
    <xf numFmtId="0" fontId="45" fillId="14" borderId="48" xfId="5" applyFont="1" applyFill="1" applyBorder="1" applyAlignment="1">
      <alignment horizontal="center" vertical="center" wrapText="1"/>
    </xf>
    <xf numFmtId="0" fontId="45" fillId="14" borderId="49" xfId="4" applyFont="1" applyFill="1" applyBorder="1" applyAlignment="1">
      <alignment horizontal="center" vertical="center" wrapText="1"/>
    </xf>
    <xf numFmtId="0" fontId="45" fillId="14" borderId="50" xfId="4" applyFont="1" applyFill="1" applyBorder="1" applyAlignment="1">
      <alignment horizontal="center" vertical="center" wrapText="1"/>
    </xf>
    <xf numFmtId="0" fontId="41" fillId="5" borderId="42" xfId="4" quotePrefix="1" applyFont="1" applyFill="1" applyBorder="1" applyAlignment="1">
      <alignment horizontal="left" vertical="top" wrapText="1"/>
    </xf>
    <xf numFmtId="0" fontId="41" fillId="5" borderId="43" xfId="4" quotePrefix="1" applyFont="1" applyFill="1" applyBorder="1" applyAlignment="1">
      <alignment horizontal="left" vertical="top" wrapText="1"/>
    </xf>
    <xf numFmtId="0" fontId="41" fillId="5" borderId="44" xfId="4" quotePrefix="1" applyFont="1" applyFill="1" applyBorder="1" applyAlignment="1">
      <alignment horizontal="left" vertical="top" wrapText="1"/>
    </xf>
    <xf numFmtId="0" fontId="41" fillId="4" borderId="42" xfId="4" quotePrefix="1" applyFont="1" applyFill="1" applyBorder="1" applyAlignment="1">
      <alignment horizontal="left" vertical="top" wrapText="1"/>
    </xf>
    <xf numFmtId="0" fontId="41" fillId="4" borderId="43" xfId="4" quotePrefix="1" applyFont="1" applyFill="1" applyBorder="1" applyAlignment="1">
      <alignment horizontal="left" vertical="top" wrapText="1"/>
    </xf>
    <xf numFmtId="0" fontId="41" fillId="4" borderId="44" xfId="4" quotePrefix="1" applyFont="1" applyFill="1" applyBorder="1" applyAlignment="1">
      <alignment horizontal="left" vertical="top" wrapText="1"/>
    </xf>
    <xf numFmtId="0" fontId="39" fillId="5" borderId="43" xfId="4" quotePrefix="1" applyFont="1" applyFill="1" applyBorder="1" applyAlignment="1">
      <alignment horizontal="left" vertical="top" wrapText="1"/>
    </xf>
    <xf numFmtId="0" fontId="39" fillId="5" borderId="44" xfId="4" quotePrefix="1" applyFont="1" applyFill="1" applyBorder="1" applyAlignment="1">
      <alignment horizontal="left" vertical="top" wrapText="1"/>
    </xf>
    <xf numFmtId="0" fontId="45" fillId="5" borderId="51" xfId="5" applyFont="1" applyFill="1" applyBorder="1" applyAlignment="1">
      <alignment horizontal="left" vertical="top" wrapText="1" readingOrder="1"/>
    </xf>
    <xf numFmtId="0" fontId="45" fillId="5" borderId="52" xfId="5" applyFont="1" applyFill="1" applyBorder="1" applyAlignment="1">
      <alignment horizontal="left" vertical="top" wrapText="1" readingOrder="1"/>
    </xf>
    <xf numFmtId="0" fontId="46" fillId="5" borderId="53" xfId="4" applyFont="1" applyFill="1" applyBorder="1" applyAlignment="1">
      <alignment horizontal="justify" vertical="center" wrapText="1"/>
    </xf>
    <xf numFmtId="0" fontId="46" fillId="5" borderId="54" xfId="4" applyFont="1" applyFill="1" applyBorder="1" applyAlignment="1">
      <alignment horizontal="justify" vertical="center" wrapText="1"/>
    </xf>
    <xf numFmtId="0" fontId="45" fillId="5" borderId="55" xfId="0" applyFont="1" applyFill="1" applyBorder="1" applyAlignment="1">
      <alignment horizontal="left" vertical="center" wrapText="1"/>
    </xf>
    <xf numFmtId="0" fontId="45" fillId="5" borderId="56" xfId="0" applyFont="1" applyFill="1" applyBorder="1" applyAlignment="1">
      <alignment horizontal="left" vertical="center" wrapText="1"/>
    </xf>
    <xf numFmtId="0" fontId="46" fillId="5" borderId="57" xfId="4" applyFont="1" applyFill="1" applyBorder="1" applyAlignment="1">
      <alignment horizontal="justify" vertical="center" wrapText="1"/>
    </xf>
    <xf numFmtId="0" fontId="46" fillId="5" borderId="58" xfId="4" applyFont="1" applyFill="1" applyBorder="1" applyAlignment="1">
      <alignment horizontal="justify" vertical="center" wrapText="1"/>
    </xf>
    <xf numFmtId="0" fontId="45" fillId="5" borderId="71" xfId="0" applyFont="1" applyFill="1" applyBorder="1" applyAlignment="1">
      <alignment horizontal="left" vertical="center" wrapText="1"/>
    </xf>
    <xf numFmtId="0" fontId="45" fillId="5" borderId="60"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62" xfId="0" applyFont="1" applyFill="1" applyBorder="1" applyAlignment="1">
      <alignment horizontal="left" vertical="center" wrapText="1"/>
    </xf>
    <xf numFmtId="0" fontId="46" fillId="5" borderId="63" xfId="0" applyFont="1" applyFill="1" applyBorder="1" applyAlignment="1">
      <alignment horizontal="justify" vertical="center" wrapText="1"/>
    </xf>
    <xf numFmtId="0" fontId="46" fillId="5" borderId="64" xfId="0" applyFont="1" applyFill="1" applyBorder="1" applyAlignment="1">
      <alignment horizontal="justify" vertical="center" wrapText="1"/>
    </xf>
    <xf numFmtId="0" fontId="45" fillId="14" borderId="47" xfId="5" applyFont="1" applyFill="1" applyBorder="1" applyAlignment="1">
      <alignment horizontal="center" vertical="center" wrapText="1"/>
    </xf>
    <xf numFmtId="0" fontId="39" fillId="5" borderId="15" xfId="4" quotePrefix="1" applyFont="1" applyFill="1" applyBorder="1" applyAlignment="1">
      <alignment horizontal="left" vertical="top" wrapText="1"/>
    </xf>
    <xf numFmtId="0" fontId="39" fillId="5" borderId="0" xfId="4" quotePrefix="1" applyFont="1" applyFill="1" applyAlignment="1">
      <alignment horizontal="left" vertical="top" wrapText="1"/>
    </xf>
    <xf numFmtId="0" fontId="39" fillId="5" borderId="2" xfId="4" quotePrefix="1" applyFont="1" applyFill="1" applyBorder="1" applyAlignment="1">
      <alignment horizontal="left" vertical="top" wrapText="1"/>
    </xf>
    <xf numFmtId="0" fontId="39" fillId="5" borderId="66" xfId="4" quotePrefix="1" applyFont="1" applyFill="1" applyBorder="1" applyAlignment="1">
      <alignment horizontal="left" vertical="top" wrapText="1"/>
    </xf>
    <xf numFmtId="0" fontId="39" fillId="5" borderId="10" xfId="4" quotePrefix="1" applyFont="1" applyFill="1" applyBorder="1" applyAlignment="1">
      <alignment horizontal="left" vertical="top" wrapText="1"/>
    </xf>
    <xf numFmtId="0" fontId="39" fillId="5" borderId="68" xfId="4" quotePrefix="1" applyFont="1" applyFill="1" applyBorder="1" applyAlignment="1">
      <alignment horizontal="left" vertical="top" wrapText="1"/>
    </xf>
    <xf numFmtId="0" fontId="45" fillId="5" borderId="70" xfId="5" applyFont="1" applyFill="1" applyBorder="1" applyAlignment="1">
      <alignment horizontal="left" vertical="top" wrapText="1" readingOrder="1"/>
    </xf>
    <xf numFmtId="0" fontId="39" fillId="5" borderId="3" xfId="4" quotePrefix="1" applyFont="1" applyFill="1" applyBorder="1" applyAlignment="1">
      <alignment horizontal="left" vertical="top" wrapText="1"/>
    </xf>
    <xf numFmtId="0" fontId="39" fillId="5" borderId="1" xfId="4" quotePrefix="1" applyFont="1" applyFill="1" applyBorder="1" applyAlignment="1">
      <alignment horizontal="left" vertical="top" wrapText="1"/>
    </xf>
    <xf numFmtId="0" fontId="39" fillId="5" borderId="26" xfId="4" quotePrefix="1" applyFont="1" applyFill="1" applyBorder="1" applyAlignment="1">
      <alignment horizontal="left" vertical="top" wrapText="1"/>
    </xf>
    <xf numFmtId="0" fontId="45" fillId="5" borderId="59" xfId="0" applyFont="1" applyFill="1" applyBorder="1" applyAlignment="1">
      <alignment horizontal="left" vertical="center" wrapText="1"/>
    </xf>
    <xf numFmtId="0" fontId="8" fillId="5" borderId="1" xfId="0" applyFont="1" applyFill="1" applyBorder="1" applyAlignment="1">
      <alignment horizontal="left" vertical="top" wrapText="1"/>
    </xf>
    <xf numFmtId="14" fontId="8" fillId="5" borderId="1" xfId="0" applyNumberFormat="1" applyFont="1" applyFill="1" applyBorder="1" applyAlignment="1">
      <alignment horizontal="left" wrapText="1"/>
    </xf>
    <xf numFmtId="0" fontId="14" fillId="0" borderId="1" xfId="2" applyFont="1" applyBorder="1" applyAlignment="1">
      <alignment horizontal="center" vertical="center" wrapText="1"/>
    </xf>
    <xf numFmtId="0" fontId="4" fillId="0" borderId="1" xfId="2" applyFont="1" applyBorder="1" applyAlignment="1" applyProtection="1">
      <alignment horizontal="left" vertical="center" wrapText="1"/>
      <protection locked="0"/>
    </xf>
    <xf numFmtId="0" fontId="6" fillId="0" borderId="8" xfId="2" applyFont="1" applyBorder="1" applyAlignment="1">
      <alignment horizontal="left" vertical="top" wrapText="1"/>
    </xf>
    <xf numFmtId="0" fontId="6" fillId="0" borderId="10" xfId="2" applyFont="1" applyBorder="1" applyAlignment="1">
      <alignment horizontal="left" vertical="top" wrapText="1"/>
    </xf>
    <xf numFmtId="0" fontId="6" fillId="0" borderId="19" xfId="2" applyFont="1" applyBorder="1" applyAlignment="1">
      <alignment horizontal="left" vertical="top" wrapText="1"/>
    </xf>
    <xf numFmtId="0" fontId="14" fillId="0" borderId="8"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1" xfId="2" applyFont="1" applyBorder="1" applyAlignment="1" applyProtection="1">
      <alignment horizontal="center" vertical="center"/>
      <protection locked="0"/>
    </xf>
    <xf numFmtId="0" fontId="14" fillId="0" borderId="1" xfId="2" applyFont="1" applyBorder="1" applyAlignment="1">
      <alignment horizontal="center" vertical="center"/>
    </xf>
    <xf numFmtId="0" fontId="14" fillId="0" borderId="5" xfId="2" applyFont="1" applyBorder="1" applyAlignment="1">
      <alignment horizontal="center" vertical="center" wrapText="1"/>
    </xf>
    <xf numFmtId="0" fontId="14" fillId="0" borderId="4" xfId="2" applyFont="1" applyBorder="1" applyAlignment="1">
      <alignment horizontal="center" vertical="center" wrapText="1"/>
    </xf>
    <xf numFmtId="0" fontId="22" fillId="0" borderId="30"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25" xfId="0" applyFont="1" applyBorder="1" applyAlignment="1">
      <alignment horizontal="center" vertical="center" wrapText="1"/>
    </xf>
    <xf numFmtId="0" fontId="3" fillId="2" borderId="1" xfId="2" applyFont="1" applyFill="1" applyBorder="1" applyAlignment="1">
      <alignment horizontal="center"/>
    </xf>
    <xf numFmtId="0" fontId="7" fillId="0" borderId="1" xfId="2" applyFont="1" applyBorder="1" applyAlignment="1">
      <alignment horizontal="center" vertical="center"/>
    </xf>
    <xf numFmtId="0" fontId="6" fillId="5" borderId="1" xfId="2" applyFont="1" applyFill="1" applyBorder="1" applyAlignment="1">
      <alignment horizontal="left" vertical="center" wrapText="1"/>
    </xf>
    <xf numFmtId="0" fontId="6" fillId="5" borderId="4" xfId="2" applyFont="1" applyFill="1" applyBorder="1" applyAlignment="1">
      <alignment horizontal="left"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5"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25" xfId="2" applyFont="1" applyBorder="1" applyAlignment="1">
      <alignment horizontal="center" vertical="center" wrapText="1"/>
    </xf>
    <xf numFmtId="0" fontId="2" fillId="2" borderId="1" xfId="2" applyFill="1" applyBorder="1" applyAlignment="1">
      <alignment horizontal="center"/>
    </xf>
    <xf numFmtId="0" fontId="15" fillId="0" borderId="1" xfId="2" applyFont="1" applyBorder="1" applyAlignment="1">
      <alignment horizontal="center" vertical="center" wrapText="1"/>
    </xf>
    <xf numFmtId="0" fontId="15" fillId="0" borderId="66" xfId="2" applyFont="1" applyBorder="1" applyAlignment="1">
      <alignment horizontal="center" vertical="center" textRotation="90" wrapText="1"/>
    </xf>
    <xf numFmtId="0" fontId="15" fillId="0" borderId="67" xfId="2" applyFont="1" applyBorder="1" applyAlignment="1">
      <alignment horizontal="center" vertical="center" textRotation="90" wrapText="1"/>
    </xf>
    <xf numFmtId="0" fontId="15" fillId="0" borderId="3" xfId="2" applyFont="1" applyBorder="1" applyAlignment="1">
      <alignment horizontal="center" vertical="center" textRotation="90" wrapText="1"/>
    </xf>
    <xf numFmtId="0" fontId="15" fillId="0" borderId="27" xfId="2" applyFont="1" applyBorder="1" applyAlignment="1">
      <alignment horizontal="center" vertical="center" textRotation="90" wrapText="1"/>
    </xf>
    <xf numFmtId="0" fontId="15" fillId="0" borderId="1" xfId="2" applyFont="1" applyBorder="1" applyAlignment="1">
      <alignment horizontal="center" vertical="center"/>
    </xf>
    <xf numFmtId="0" fontId="15" fillId="2" borderId="21" xfId="2" applyFont="1" applyFill="1" applyBorder="1" applyAlignment="1">
      <alignment horizontal="center"/>
    </xf>
    <xf numFmtId="0" fontId="15" fillId="2" borderId="22" xfId="2" applyFont="1" applyFill="1" applyBorder="1" applyAlignment="1">
      <alignment horizontal="center"/>
    </xf>
    <xf numFmtId="0" fontId="15" fillId="2" borderId="23" xfId="2" applyFont="1" applyFill="1" applyBorder="1" applyAlignment="1">
      <alignment horizontal="center"/>
    </xf>
    <xf numFmtId="0" fontId="13" fillId="0" borderId="74" xfId="2" applyFont="1" applyBorder="1" applyAlignment="1">
      <alignment horizontal="center" vertical="center" wrapText="1"/>
    </xf>
    <xf numFmtId="0" fontId="13" fillId="0" borderId="73" xfId="2" applyFont="1" applyBorder="1" applyAlignment="1">
      <alignment horizontal="center" vertical="center" wrapText="1"/>
    </xf>
    <xf numFmtId="0" fontId="13" fillId="0" borderId="75" xfId="2" applyFont="1" applyBorder="1" applyAlignment="1">
      <alignment horizontal="center" vertical="center" wrapText="1"/>
    </xf>
    <xf numFmtId="0" fontId="13" fillId="0" borderId="76" xfId="2" applyFont="1" applyBorder="1" applyAlignment="1">
      <alignment horizontal="center" vertical="center" wrapText="1"/>
    </xf>
    <xf numFmtId="0" fontId="13" fillId="0" borderId="7" xfId="2" applyFont="1" applyBorder="1" applyAlignment="1">
      <alignment horizontal="center" vertical="center" wrapText="1"/>
    </xf>
    <xf numFmtId="0" fontId="13" fillId="0" borderId="77" xfId="2" applyFont="1" applyBorder="1" applyAlignment="1">
      <alignment horizontal="center" vertical="center" wrapText="1"/>
    </xf>
    <xf numFmtId="9" fontId="24" fillId="0" borderId="76" xfId="0" applyNumberFormat="1" applyFont="1" applyBorder="1" applyAlignment="1">
      <alignment horizontal="center" vertical="center" wrapText="1"/>
    </xf>
    <xf numFmtId="9" fontId="24" fillId="0" borderId="7" xfId="0" applyNumberFormat="1" applyFont="1" applyBorder="1" applyAlignment="1">
      <alignment horizontal="center" vertical="center" wrapText="1"/>
    </xf>
    <xf numFmtId="9" fontId="24" fillId="0" borderId="77" xfId="0" applyNumberFormat="1" applyFont="1" applyBorder="1" applyAlignment="1">
      <alignment horizontal="center" vertical="center" wrapText="1"/>
    </xf>
    <xf numFmtId="9" fontId="24" fillId="0" borderId="78" xfId="0" applyNumberFormat="1" applyFont="1" applyBorder="1" applyAlignment="1">
      <alignment horizontal="center" vertical="center" wrapText="1"/>
    </xf>
    <xf numFmtId="9" fontId="24" fillId="0" borderId="40" xfId="0" applyNumberFormat="1" applyFont="1" applyBorder="1" applyAlignment="1">
      <alignment horizontal="center" vertical="center" wrapText="1"/>
    </xf>
    <xf numFmtId="9" fontId="24" fillId="0" borderId="35" xfId="0" applyNumberFormat="1" applyFont="1" applyBorder="1" applyAlignment="1">
      <alignment horizontal="center" vertical="center" wrapText="1"/>
    </xf>
    <xf numFmtId="9" fontId="26" fillId="0" borderId="6" xfId="0" applyNumberFormat="1" applyFont="1" applyBorder="1" applyAlignment="1">
      <alignment horizontal="center" vertical="center" wrapText="1"/>
    </xf>
    <xf numFmtId="9" fontId="26" fillId="0" borderId="1" xfId="0" applyNumberFormat="1" applyFont="1" applyBorder="1" applyAlignment="1">
      <alignment horizontal="center" vertical="center" wrapText="1"/>
    </xf>
    <xf numFmtId="9" fontId="26" fillId="0" borderId="28" xfId="0" applyNumberFormat="1" applyFont="1" applyBorder="1" applyAlignment="1">
      <alignment horizontal="center" vertical="center" wrapText="1"/>
    </xf>
    <xf numFmtId="9" fontId="26" fillId="0" borderId="25" xfId="0" applyNumberFormat="1" applyFont="1" applyBorder="1" applyAlignment="1">
      <alignment horizontal="center" vertical="center" wrapText="1"/>
    </xf>
    <xf numFmtId="9" fontId="26" fillId="0" borderId="26" xfId="0" applyNumberFormat="1" applyFont="1" applyBorder="1" applyAlignment="1">
      <alignment horizontal="center" vertical="center" wrapText="1"/>
    </xf>
    <xf numFmtId="9" fontId="26" fillId="0" borderId="29" xfId="0" applyNumberFormat="1" applyFont="1" applyBorder="1" applyAlignment="1">
      <alignment horizontal="center" vertical="center" wrapText="1"/>
    </xf>
    <xf numFmtId="9" fontId="26" fillId="0" borderId="76" xfId="0" applyNumberFormat="1" applyFont="1" applyBorder="1" applyAlignment="1">
      <alignment horizontal="center" vertical="center" wrapText="1"/>
    </xf>
    <xf numFmtId="9" fontId="26" fillId="0" borderId="7" xfId="0" applyNumberFormat="1" applyFont="1" applyBorder="1" applyAlignment="1">
      <alignment horizontal="center" vertical="center" wrapText="1"/>
    </xf>
    <xf numFmtId="9" fontId="26" fillId="0" borderId="77" xfId="0" applyNumberFormat="1" applyFont="1" applyBorder="1" applyAlignment="1">
      <alignment horizontal="center" vertical="center" wrapText="1"/>
    </xf>
    <xf numFmtId="9" fontId="26" fillId="0" borderId="78" xfId="0" applyNumberFormat="1" applyFont="1" applyBorder="1" applyAlignment="1">
      <alignment horizontal="center" vertical="center" wrapText="1"/>
    </xf>
    <xf numFmtId="9" fontId="26" fillId="0" borderId="40" xfId="0" applyNumberFormat="1" applyFont="1" applyBorder="1" applyAlignment="1">
      <alignment horizontal="center" vertical="center" wrapText="1"/>
    </xf>
    <xf numFmtId="9" fontId="26" fillId="0" borderId="35" xfId="0" applyNumberFormat="1" applyFont="1" applyBorder="1" applyAlignment="1">
      <alignment horizontal="center" vertical="center" wrapText="1"/>
    </xf>
    <xf numFmtId="0" fontId="13" fillId="0" borderId="3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7" xfId="2" applyFont="1" applyBorder="1" applyAlignment="1">
      <alignment horizontal="center" vertical="center" wrapText="1"/>
    </xf>
    <xf numFmtId="0" fontId="13" fillId="0" borderId="6" xfId="2" applyFont="1" applyBorder="1" applyAlignment="1">
      <alignment horizontal="left" vertical="center" wrapText="1"/>
    </xf>
    <xf numFmtId="0" fontId="13" fillId="0" borderId="1" xfId="2" applyFont="1" applyBorder="1" applyAlignment="1">
      <alignment horizontal="left" vertical="center" wrapText="1"/>
    </xf>
    <xf numFmtId="0" fontId="13" fillId="0" borderId="28" xfId="2" applyFont="1" applyBorder="1" applyAlignment="1">
      <alignment horizontal="left" vertical="center" wrapText="1"/>
    </xf>
    <xf numFmtId="9" fontId="24" fillId="0" borderId="6" xfId="0" applyNumberFormat="1" applyFont="1" applyBorder="1" applyAlignment="1">
      <alignment horizontal="center" vertical="center" wrapText="1"/>
    </xf>
    <xf numFmtId="9" fontId="24" fillId="0" borderId="1"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9" fontId="24" fillId="0" borderId="25"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9" xfId="0" applyNumberFormat="1" applyFont="1" applyBorder="1" applyAlignment="1">
      <alignment horizontal="center" vertical="center" wrapText="1"/>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9" fontId="48" fillId="0" borderId="5" xfId="2" applyNumberFormat="1" applyFont="1" applyBorder="1" applyAlignment="1">
      <alignment horizontal="center" vertical="center" wrapText="1"/>
    </xf>
    <xf numFmtId="9" fontId="48" fillId="0" borderId="7" xfId="2" applyNumberFormat="1" applyFont="1" applyBorder="1" applyAlignment="1">
      <alignment horizontal="center" vertical="center" wrapText="1"/>
    </xf>
    <xf numFmtId="9" fontId="48" fillId="0" borderId="4" xfId="2" applyNumberFormat="1" applyFont="1" applyBorder="1" applyAlignment="1">
      <alignment horizontal="center" vertical="center" wrapText="1"/>
    </xf>
    <xf numFmtId="0" fontId="7" fillId="0" borderId="5" xfId="2" applyFont="1" applyBorder="1" applyAlignment="1">
      <alignment horizontal="center" vertical="center"/>
    </xf>
    <xf numFmtId="0" fontId="7" fillId="0" borderId="4" xfId="2" applyFont="1" applyBorder="1" applyAlignment="1">
      <alignment horizontal="center" vertical="center"/>
    </xf>
    <xf numFmtId="0" fontId="12" fillId="0" borderId="5" xfId="2" applyFont="1" applyBorder="1" applyAlignment="1">
      <alignment horizontal="center" vertical="center" wrapText="1"/>
    </xf>
    <xf numFmtId="0" fontId="34" fillId="0" borderId="1"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9" fontId="5" fillId="0" borderId="8" xfId="2"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9" fontId="5" fillId="0" borderId="19" xfId="2" applyNumberFormat="1" applyFont="1" applyBorder="1" applyAlignment="1">
      <alignment horizontal="center" vertical="center" wrapText="1"/>
    </xf>
    <xf numFmtId="0" fontId="5" fillId="0" borderId="8" xfId="2" applyFont="1" applyBorder="1" applyAlignment="1">
      <alignment horizontal="center" vertical="center" wrapText="1"/>
    </xf>
    <xf numFmtId="0" fontId="5" fillId="0" borderId="10" xfId="2" applyFont="1" applyBorder="1" applyAlignment="1">
      <alignment horizontal="center" vertical="center" wrapText="1"/>
    </xf>
    <xf numFmtId="0" fontId="15" fillId="0" borderId="8" xfId="2" applyFont="1" applyBorder="1" applyAlignment="1">
      <alignment horizontal="center" vertical="center" textRotation="90" wrapText="1"/>
    </xf>
    <xf numFmtId="0" fontId="15" fillId="2" borderId="18" xfId="2" applyFont="1" applyFill="1" applyBorder="1" applyAlignment="1">
      <alignment horizontal="center"/>
    </xf>
    <xf numFmtId="0" fontId="15" fillId="2" borderId="17" xfId="2" applyFont="1" applyFill="1" applyBorder="1" applyAlignment="1">
      <alignment horizontal="center"/>
    </xf>
    <xf numFmtId="0" fontId="15" fillId="2" borderId="16" xfId="2" applyFont="1" applyFill="1" applyBorder="1" applyAlignment="1">
      <alignment horizontal="center"/>
    </xf>
    <xf numFmtId="0" fontId="15" fillId="0" borderId="39" xfId="2" applyFont="1" applyBorder="1" applyAlignment="1">
      <alignment horizontal="center" vertical="center" textRotation="90" wrapText="1"/>
    </xf>
    <xf numFmtId="0" fontId="15" fillId="0" borderId="40" xfId="2" applyFont="1" applyBorder="1" applyAlignment="1">
      <alignment horizontal="center" vertical="center" textRotation="90" wrapText="1"/>
    </xf>
    <xf numFmtId="0" fontId="15" fillId="0" borderId="33" xfId="2" applyFont="1" applyBorder="1" applyAlignment="1">
      <alignment horizontal="center" vertical="center" textRotation="90" wrapText="1"/>
    </xf>
    <xf numFmtId="0" fontId="15" fillId="0" borderId="36" xfId="2" applyFont="1" applyBorder="1" applyAlignment="1">
      <alignment horizontal="center" vertical="center" wrapText="1"/>
    </xf>
    <xf numFmtId="0" fontId="15" fillId="0" borderId="31" xfId="2" applyFont="1" applyBorder="1" applyAlignment="1">
      <alignment horizontal="center" vertical="center" wrapText="1"/>
    </xf>
    <xf numFmtId="0" fontId="15" fillId="0" borderId="32" xfId="2" applyFont="1" applyBorder="1" applyAlignment="1">
      <alignment horizontal="center" vertical="center" wrapText="1"/>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5" borderId="14" xfId="0" applyFill="1" applyBorder="1" applyAlignment="1">
      <alignment horizontal="left" vertical="top" wrapText="1"/>
    </xf>
    <xf numFmtId="0" fontId="0" fillId="5" borderId="13" xfId="0" applyFill="1" applyBorder="1" applyAlignment="1">
      <alignment horizontal="left" vertical="top" wrapText="1"/>
    </xf>
    <xf numFmtId="0" fontId="0" fillId="5" borderId="12" xfId="0" applyFill="1" applyBorder="1" applyAlignment="1">
      <alignment horizontal="left" vertical="top" wrapText="1"/>
    </xf>
    <xf numFmtId="0" fontId="19" fillId="5" borderId="21" xfId="0" applyFont="1" applyFill="1" applyBorder="1" applyAlignment="1">
      <alignment horizontal="center" vertical="center"/>
    </xf>
    <xf numFmtId="0" fontId="19" fillId="5" borderId="22" xfId="0" applyFont="1" applyFill="1" applyBorder="1" applyAlignment="1">
      <alignment horizontal="center" vertical="center"/>
    </xf>
    <xf numFmtId="0" fontId="19" fillId="5" borderId="23" xfId="0" applyFont="1" applyFill="1" applyBorder="1" applyAlignment="1">
      <alignment horizontal="center" vertical="center"/>
    </xf>
    <xf numFmtId="0" fontId="0" fillId="5" borderId="18" xfId="0" applyFill="1" applyBorder="1" applyAlignment="1">
      <alignment vertical="top" wrapText="1"/>
    </xf>
    <xf numFmtId="0" fontId="0" fillId="5" borderId="17" xfId="0" applyFill="1" applyBorder="1" applyAlignment="1">
      <alignment vertical="top" wrapText="1"/>
    </xf>
    <xf numFmtId="0" fontId="0" fillId="5" borderId="16" xfId="0" applyFill="1" applyBorder="1" applyAlignment="1">
      <alignment vertical="top" wrapText="1"/>
    </xf>
    <xf numFmtId="0" fontId="0" fillId="5" borderId="15" xfId="0" applyFill="1" applyBorder="1" applyAlignment="1">
      <alignment horizontal="left" vertical="top" wrapText="1"/>
    </xf>
    <xf numFmtId="0" fontId="0" fillId="5" borderId="0" xfId="0" applyFill="1" applyAlignment="1">
      <alignment horizontal="left" vertical="top" wrapText="1"/>
    </xf>
    <xf numFmtId="0" fontId="0" fillId="5" borderId="2" xfId="0" applyFill="1" applyBorder="1" applyAlignment="1">
      <alignment horizontal="left" vertical="top" wrapText="1"/>
    </xf>
    <xf numFmtId="0" fontId="0" fillId="5" borderId="15" xfId="0" applyFill="1" applyBorder="1" applyAlignment="1">
      <alignment horizontal="left" vertical="top"/>
    </xf>
    <xf numFmtId="0" fontId="0" fillId="5" borderId="0" xfId="0" applyFill="1" applyAlignment="1">
      <alignment horizontal="left" vertical="top"/>
    </xf>
    <xf numFmtId="0" fontId="0" fillId="5" borderId="2" xfId="0" applyFill="1" applyBorder="1" applyAlignment="1">
      <alignment horizontal="left" vertical="top"/>
    </xf>
    <xf numFmtId="14" fontId="3" fillId="2" borderId="1" xfId="2" applyNumberFormat="1" applyFont="1" applyFill="1" applyBorder="1" applyAlignment="1" applyProtection="1">
      <alignment horizontal="right"/>
      <protection locked="0"/>
    </xf>
    <xf numFmtId="0" fontId="16" fillId="0" borderId="1" xfId="0" applyFont="1" applyBorder="1" applyAlignment="1" applyProtection="1">
      <alignment horizontal="left" wrapText="1"/>
      <protection locked="0"/>
    </xf>
    <xf numFmtId="0" fontId="8" fillId="6" borderId="1" xfId="0" applyFont="1" applyFill="1" applyBorder="1" applyAlignment="1">
      <alignment horizontal="center" vertical="center"/>
    </xf>
    <xf numFmtId="0" fontId="16" fillId="0" borderId="1" xfId="0" applyFont="1" applyBorder="1" applyAlignment="1" applyProtection="1">
      <alignment horizontal="left" vertical="center" wrapText="1"/>
      <protection locked="0"/>
    </xf>
    <xf numFmtId="0" fontId="16" fillId="0" borderId="1" xfId="0" applyFont="1" applyBorder="1" applyAlignment="1" applyProtection="1">
      <alignment horizontal="center" wrapText="1"/>
      <protection locked="0"/>
    </xf>
    <xf numFmtId="0" fontId="26" fillId="0" borderId="1" xfId="0" applyFont="1" applyBorder="1" applyAlignment="1">
      <alignment horizontal="center" wrapText="1"/>
    </xf>
    <xf numFmtId="0" fontId="26" fillId="0" borderId="9" xfId="0" applyFont="1" applyBorder="1" applyAlignment="1">
      <alignment horizontal="center" wrapText="1"/>
    </xf>
    <xf numFmtId="0" fontId="24" fillId="0" borderId="0" xfId="0" applyFont="1" applyAlignment="1">
      <alignment horizontal="center" wrapText="1"/>
    </xf>
  </cellXfs>
  <cellStyles count="6">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s>
  <dxfs count="214">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1401536</xdr:colOff>
      <xdr:row>2</xdr:row>
      <xdr:rowOff>0</xdr:rowOff>
    </xdr:to>
    <xdr:pic>
      <xdr:nvPicPr>
        <xdr:cNvPr id="2" name="Imagen 1">
          <a:extLst>
            <a:ext uri="{FF2B5EF4-FFF2-40B4-BE49-F238E27FC236}">
              <a16:creationId xmlns:a16="http://schemas.microsoft.com/office/drawing/2014/main" id="{18A6F9F5-9E42-4A20-87B5-E6F431FEB475}"/>
            </a:ext>
          </a:extLst>
        </xdr:cNvPr>
        <xdr:cNvPicPr>
          <a:picLocks noChangeAspect="1"/>
        </xdr:cNvPicPr>
      </xdr:nvPicPr>
      <xdr:blipFill>
        <a:blip xmlns:r="http://schemas.openxmlformats.org/officeDocument/2006/relationships" r:embed="rId1"/>
        <a:stretch>
          <a:fillRect/>
        </a:stretch>
      </xdr:blipFill>
      <xdr:spPr>
        <a:xfrm>
          <a:off x="0" y="0"/>
          <a:ext cx="2830286"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1778001</xdr:colOff>
      <xdr:row>1</xdr:row>
      <xdr:rowOff>338665</xdr:rowOff>
    </xdr:to>
    <xdr:pic>
      <xdr:nvPicPr>
        <xdr:cNvPr id="2" name="Imagen 1">
          <a:extLst>
            <a:ext uri="{FF2B5EF4-FFF2-40B4-BE49-F238E27FC236}">
              <a16:creationId xmlns:a16="http://schemas.microsoft.com/office/drawing/2014/main" id="{33DB9C27-BB07-4BC9-B5DE-B3A4796029C9}"/>
            </a:ext>
          </a:extLst>
        </xdr:cNvPr>
        <xdr:cNvPicPr>
          <a:picLocks noChangeAspect="1"/>
        </xdr:cNvPicPr>
      </xdr:nvPicPr>
      <xdr:blipFill>
        <a:blip xmlns:r="http://schemas.openxmlformats.org/officeDocument/2006/relationships" r:embed="rId1"/>
        <a:stretch>
          <a:fillRect/>
        </a:stretch>
      </xdr:blipFill>
      <xdr:spPr>
        <a:xfrm>
          <a:off x="1" y="0"/>
          <a:ext cx="1778000" cy="7090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1224643</xdr:colOff>
      <xdr:row>2</xdr:row>
      <xdr:rowOff>326570</xdr:rowOff>
    </xdr:to>
    <xdr:pic>
      <xdr:nvPicPr>
        <xdr:cNvPr id="3" name="Imagen 2">
          <a:extLst>
            <a:ext uri="{FF2B5EF4-FFF2-40B4-BE49-F238E27FC236}">
              <a16:creationId xmlns:a16="http://schemas.microsoft.com/office/drawing/2014/main" id="{743473C2-F139-435B-A006-5BA357D3B90A}"/>
            </a:ext>
          </a:extLst>
        </xdr:cNvPr>
        <xdr:cNvPicPr>
          <a:picLocks noChangeAspect="1"/>
        </xdr:cNvPicPr>
      </xdr:nvPicPr>
      <xdr:blipFill>
        <a:blip xmlns:r="http://schemas.openxmlformats.org/officeDocument/2006/relationships" r:embed="rId1"/>
        <a:stretch>
          <a:fillRect/>
        </a:stretch>
      </xdr:blipFill>
      <xdr:spPr>
        <a:xfrm>
          <a:off x="1" y="0"/>
          <a:ext cx="1224642" cy="1347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91</xdr:row>
      <xdr:rowOff>0</xdr:rowOff>
    </xdr:from>
    <xdr:to>
      <xdr:col>4</xdr:col>
      <xdr:colOff>90438</xdr:colOff>
      <xdr:row>96</xdr:row>
      <xdr:rowOff>41459</xdr:rowOff>
    </xdr:to>
    <xdr:sp macro="" textlink="">
      <xdr:nvSpPr>
        <xdr:cNvPr id="6238" name="Text Box 15">
          <a:extLst>
            <a:ext uri="{FF2B5EF4-FFF2-40B4-BE49-F238E27FC236}">
              <a16:creationId xmlns:a16="http://schemas.microsoft.com/office/drawing/2014/main" id="{00000000-0008-0000-08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39" name="Text Box 16">
          <a:extLst>
            <a:ext uri="{FF2B5EF4-FFF2-40B4-BE49-F238E27FC236}">
              <a16:creationId xmlns:a16="http://schemas.microsoft.com/office/drawing/2014/main" id="{00000000-0008-0000-08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40" name="Text Box 17">
          <a:extLst>
            <a:ext uri="{FF2B5EF4-FFF2-40B4-BE49-F238E27FC236}">
              <a16:creationId xmlns:a16="http://schemas.microsoft.com/office/drawing/2014/main" id="{00000000-0008-0000-08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41" name="Text Box 18">
          <a:extLst>
            <a:ext uri="{FF2B5EF4-FFF2-40B4-BE49-F238E27FC236}">
              <a16:creationId xmlns:a16="http://schemas.microsoft.com/office/drawing/2014/main" id="{00000000-0008-0000-08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0</xdr:rowOff>
    </xdr:from>
    <xdr:to>
      <xdr:col>4</xdr:col>
      <xdr:colOff>95250</xdr:colOff>
      <xdr:row>10</xdr:row>
      <xdr:rowOff>171450</xdr:rowOff>
    </xdr:to>
    <xdr:sp macro="" textlink="">
      <xdr:nvSpPr>
        <xdr:cNvPr id="6242" name="Text Box 19">
          <a:extLst>
            <a:ext uri="{FF2B5EF4-FFF2-40B4-BE49-F238E27FC236}">
              <a16:creationId xmlns:a16="http://schemas.microsoft.com/office/drawing/2014/main" id="{00000000-0008-0000-08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10</xdr:row>
      <xdr:rowOff>504825</xdr:rowOff>
    </xdr:from>
    <xdr:to>
      <xdr:col>4</xdr:col>
      <xdr:colOff>95250</xdr:colOff>
      <xdr:row>10</xdr:row>
      <xdr:rowOff>965608</xdr:rowOff>
    </xdr:to>
    <xdr:sp macro="" textlink="">
      <xdr:nvSpPr>
        <xdr:cNvPr id="9" name="Text Box 15">
          <a:extLst>
            <a:ext uri="{FF2B5EF4-FFF2-40B4-BE49-F238E27FC236}">
              <a16:creationId xmlns:a16="http://schemas.microsoft.com/office/drawing/2014/main" id="{00000000-0008-0000-08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91</xdr:row>
      <xdr:rowOff>0</xdr:rowOff>
    </xdr:from>
    <xdr:ext cx="95250" cy="213632"/>
    <xdr:sp macro="" textlink="">
      <xdr:nvSpPr>
        <xdr:cNvPr id="11" name="Text Box 15">
          <a:extLst>
            <a:ext uri="{FF2B5EF4-FFF2-40B4-BE49-F238E27FC236}">
              <a16:creationId xmlns:a16="http://schemas.microsoft.com/office/drawing/2014/main" id="{00000000-0008-0000-08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 name="Text Box 15">
          <a:extLst>
            <a:ext uri="{FF2B5EF4-FFF2-40B4-BE49-F238E27FC236}">
              <a16:creationId xmlns:a16="http://schemas.microsoft.com/office/drawing/2014/main" id="{00000000-0008-0000-08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3" name="Text Box 15">
          <a:extLst>
            <a:ext uri="{FF2B5EF4-FFF2-40B4-BE49-F238E27FC236}">
              <a16:creationId xmlns:a16="http://schemas.microsoft.com/office/drawing/2014/main" id="{00000000-0008-0000-08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4" name="Text Box 15">
          <a:extLst>
            <a:ext uri="{FF2B5EF4-FFF2-40B4-BE49-F238E27FC236}">
              <a16:creationId xmlns:a16="http://schemas.microsoft.com/office/drawing/2014/main" id="{00000000-0008-0000-08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5" name="Text Box 15">
          <a:extLst>
            <a:ext uri="{FF2B5EF4-FFF2-40B4-BE49-F238E27FC236}">
              <a16:creationId xmlns:a16="http://schemas.microsoft.com/office/drawing/2014/main" id="{00000000-0008-0000-08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6" name="Text Box 15">
          <a:extLst>
            <a:ext uri="{FF2B5EF4-FFF2-40B4-BE49-F238E27FC236}">
              <a16:creationId xmlns:a16="http://schemas.microsoft.com/office/drawing/2014/main" id="{00000000-0008-0000-08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7" name="Text Box 15">
          <a:extLst>
            <a:ext uri="{FF2B5EF4-FFF2-40B4-BE49-F238E27FC236}">
              <a16:creationId xmlns:a16="http://schemas.microsoft.com/office/drawing/2014/main" id="{00000000-0008-0000-08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8" name="Text Box 15">
          <a:extLst>
            <a:ext uri="{FF2B5EF4-FFF2-40B4-BE49-F238E27FC236}">
              <a16:creationId xmlns:a16="http://schemas.microsoft.com/office/drawing/2014/main" id="{00000000-0008-0000-08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9" name="Text Box 15">
          <a:extLst>
            <a:ext uri="{FF2B5EF4-FFF2-40B4-BE49-F238E27FC236}">
              <a16:creationId xmlns:a16="http://schemas.microsoft.com/office/drawing/2014/main" id="{00000000-0008-0000-08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0" name="Text Box 15">
          <a:extLst>
            <a:ext uri="{FF2B5EF4-FFF2-40B4-BE49-F238E27FC236}">
              <a16:creationId xmlns:a16="http://schemas.microsoft.com/office/drawing/2014/main" id="{00000000-0008-0000-08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1" name="Text Box 15">
          <a:extLst>
            <a:ext uri="{FF2B5EF4-FFF2-40B4-BE49-F238E27FC236}">
              <a16:creationId xmlns:a16="http://schemas.microsoft.com/office/drawing/2014/main" id="{00000000-0008-0000-08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2" name="Text Box 15">
          <a:extLst>
            <a:ext uri="{FF2B5EF4-FFF2-40B4-BE49-F238E27FC236}">
              <a16:creationId xmlns:a16="http://schemas.microsoft.com/office/drawing/2014/main" id="{00000000-0008-0000-08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3" name="Text Box 15">
          <a:extLst>
            <a:ext uri="{FF2B5EF4-FFF2-40B4-BE49-F238E27FC236}">
              <a16:creationId xmlns:a16="http://schemas.microsoft.com/office/drawing/2014/main" id="{00000000-0008-0000-08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4" name="Text Box 15">
          <a:extLst>
            <a:ext uri="{FF2B5EF4-FFF2-40B4-BE49-F238E27FC236}">
              <a16:creationId xmlns:a16="http://schemas.microsoft.com/office/drawing/2014/main" id="{00000000-0008-0000-08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26" name="Text Box 16">
          <a:extLst>
            <a:ext uri="{FF2B5EF4-FFF2-40B4-BE49-F238E27FC236}">
              <a16:creationId xmlns:a16="http://schemas.microsoft.com/office/drawing/2014/main" id="{00000000-0008-0000-08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27" name="Text Box 17">
          <a:extLst>
            <a:ext uri="{FF2B5EF4-FFF2-40B4-BE49-F238E27FC236}">
              <a16:creationId xmlns:a16="http://schemas.microsoft.com/office/drawing/2014/main" id="{00000000-0008-0000-08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28" name="Text Box 18">
          <a:extLst>
            <a:ext uri="{FF2B5EF4-FFF2-40B4-BE49-F238E27FC236}">
              <a16:creationId xmlns:a16="http://schemas.microsoft.com/office/drawing/2014/main" id="{00000000-0008-0000-08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29" name="Text Box 19">
          <a:extLst>
            <a:ext uri="{FF2B5EF4-FFF2-40B4-BE49-F238E27FC236}">
              <a16:creationId xmlns:a16="http://schemas.microsoft.com/office/drawing/2014/main" id="{00000000-0008-0000-08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91</xdr:row>
      <xdr:rowOff>0</xdr:rowOff>
    </xdr:from>
    <xdr:ext cx="95250" cy="213632"/>
    <xdr:sp macro="" textlink="">
      <xdr:nvSpPr>
        <xdr:cNvPr id="30" name="Text Box 15">
          <a:extLst>
            <a:ext uri="{FF2B5EF4-FFF2-40B4-BE49-F238E27FC236}">
              <a16:creationId xmlns:a16="http://schemas.microsoft.com/office/drawing/2014/main" id="{00000000-0008-0000-08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31" name="Text Box 16">
          <a:extLst>
            <a:ext uri="{FF2B5EF4-FFF2-40B4-BE49-F238E27FC236}">
              <a16:creationId xmlns:a16="http://schemas.microsoft.com/office/drawing/2014/main" id="{00000000-0008-0000-08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32" name="Text Box 17">
          <a:extLst>
            <a:ext uri="{FF2B5EF4-FFF2-40B4-BE49-F238E27FC236}">
              <a16:creationId xmlns:a16="http://schemas.microsoft.com/office/drawing/2014/main" id="{00000000-0008-0000-08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33" name="Text Box 18">
          <a:extLst>
            <a:ext uri="{FF2B5EF4-FFF2-40B4-BE49-F238E27FC236}">
              <a16:creationId xmlns:a16="http://schemas.microsoft.com/office/drawing/2014/main" id="{00000000-0008-0000-08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34" name="Text Box 19">
          <a:extLst>
            <a:ext uri="{FF2B5EF4-FFF2-40B4-BE49-F238E27FC236}">
              <a16:creationId xmlns:a16="http://schemas.microsoft.com/office/drawing/2014/main" id="{00000000-0008-0000-08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5" name="Text Box 15">
          <a:extLst>
            <a:ext uri="{FF2B5EF4-FFF2-40B4-BE49-F238E27FC236}">
              <a16:creationId xmlns:a16="http://schemas.microsoft.com/office/drawing/2014/main" id="{00000000-0008-0000-08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1" name="Text Box 16">
          <a:extLst>
            <a:ext uri="{FF2B5EF4-FFF2-40B4-BE49-F238E27FC236}">
              <a16:creationId xmlns:a16="http://schemas.microsoft.com/office/drawing/2014/main" id="{00000000-0008-0000-08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2" name="Text Box 17">
          <a:extLst>
            <a:ext uri="{FF2B5EF4-FFF2-40B4-BE49-F238E27FC236}">
              <a16:creationId xmlns:a16="http://schemas.microsoft.com/office/drawing/2014/main" id="{00000000-0008-0000-08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3" name="Text Box 18">
          <a:extLst>
            <a:ext uri="{FF2B5EF4-FFF2-40B4-BE49-F238E27FC236}">
              <a16:creationId xmlns:a16="http://schemas.microsoft.com/office/drawing/2014/main" id="{00000000-0008-0000-08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44" name="Text Box 19">
          <a:extLst>
            <a:ext uri="{FF2B5EF4-FFF2-40B4-BE49-F238E27FC236}">
              <a16:creationId xmlns:a16="http://schemas.microsoft.com/office/drawing/2014/main" id="{00000000-0008-0000-08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504825</xdr:rowOff>
    </xdr:from>
    <xdr:ext cx="95250" cy="442269"/>
    <xdr:sp macro="" textlink="">
      <xdr:nvSpPr>
        <xdr:cNvPr id="45" name="Text Box 15">
          <a:extLst>
            <a:ext uri="{FF2B5EF4-FFF2-40B4-BE49-F238E27FC236}">
              <a16:creationId xmlns:a16="http://schemas.microsoft.com/office/drawing/2014/main" id="{00000000-0008-0000-08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6" name="Text Box 15">
          <a:extLst>
            <a:ext uri="{FF2B5EF4-FFF2-40B4-BE49-F238E27FC236}">
              <a16:creationId xmlns:a16="http://schemas.microsoft.com/office/drawing/2014/main" id="{00000000-0008-0000-08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7" name="Text Box 15">
          <a:extLst>
            <a:ext uri="{FF2B5EF4-FFF2-40B4-BE49-F238E27FC236}">
              <a16:creationId xmlns:a16="http://schemas.microsoft.com/office/drawing/2014/main" id="{00000000-0008-0000-08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8" name="Text Box 15">
          <a:extLst>
            <a:ext uri="{FF2B5EF4-FFF2-40B4-BE49-F238E27FC236}">
              <a16:creationId xmlns:a16="http://schemas.microsoft.com/office/drawing/2014/main" id="{00000000-0008-0000-08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9" name="Text Box 15">
          <a:extLst>
            <a:ext uri="{FF2B5EF4-FFF2-40B4-BE49-F238E27FC236}">
              <a16:creationId xmlns:a16="http://schemas.microsoft.com/office/drawing/2014/main" id="{00000000-0008-0000-08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0" name="Text Box 15">
          <a:extLst>
            <a:ext uri="{FF2B5EF4-FFF2-40B4-BE49-F238E27FC236}">
              <a16:creationId xmlns:a16="http://schemas.microsoft.com/office/drawing/2014/main" id="{00000000-0008-0000-08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1" name="Text Box 15">
          <a:extLst>
            <a:ext uri="{FF2B5EF4-FFF2-40B4-BE49-F238E27FC236}">
              <a16:creationId xmlns:a16="http://schemas.microsoft.com/office/drawing/2014/main" id="{00000000-0008-0000-08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2" name="Text Box 15">
          <a:extLst>
            <a:ext uri="{FF2B5EF4-FFF2-40B4-BE49-F238E27FC236}">
              <a16:creationId xmlns:a16="http://schemas.microsoft.com/office/drawing/2014/main" id="{00000000-0008-0000-08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3" name="Text Box 15">
          <a:extLst>
            <a:ext uri="{FF2B5EF4-FFF2-40B4-BE49-F238E27FC236}">
              <a16:creationId xmlns:a16="http://schemas.microsoft.com/office/drawing/2014/main" id="{00000000-0008-0000-08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4" name="Text Box 15">
          <a:extLst>
            <a:ext uri="{FF2B5EF4-FFF2-40B4-BE49-F238E27FC236}">
              <a16:creationId xmlns:a16="http://schemas.microsoft.com/office/drawing/2014/main" id="{00000000-0008-0000-08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5" name="Text Box 15">
          <a:extLst>
            <a:ext uri="{FF2B5EF4-FFF2-40B4-BE49-F238E27FC236}">
              <a16:creationId xmlns:a16="http://schemas.microsoft.com/office/drawing/2014/main" id="{00000000-0008-0000-08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6" name="Text Box 15">
          <a:extLst>
            <a:ext uri="{FF2B5EF4-FFF2-40B4-BE49-F238E27FC236}">
              <a16:creationId xmlns:a16="http://schemas.microsoft.com/office/drawing/2014/main" id="{00000000-0008-0000-08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7" name="Text Box 15">
          <a:extLst>
            <a:ext uri="{FF2B5EF4-FFF2-40B4-BE49-F238E27FC236}">
              <a16:creationId xmlns:a16="http://schemas.microsoft.com/office/drawing/2014/main" id="{00000000-0008-0000-08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8" name="Text Box 15">
          <a:extLst>
            <a:ext uri="{FF2B5EF4-FFF2-40B4-BE49-F238E27FC236}">
              <a16:creationId xmlns:a16="http://schemas.microsoft.com/office/drawing/2014/main" id="{00000000-0008-0000-08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9" name="Text Box 15">
          <a:extLst>
            <a:ext uri="{FF2B5EF4-FFF2-40B4-BE49-F238E27FC236}">
              <a16:creationId xmlns:a16="http://schemas.microsoft.com/office/drawing/2014/main" id="{00000000-0008-0000-08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60" name="Text Box 16">
          <a:extLst>
            <a:ext uri="{FF2B5EF4-FFF2-40B4-BE49-F238E27FC236}">
              <a16:creationId xmlns:a16="http://schemas.microsoft.com/office/drawing/2014/main" id="{00000000-0008-0000-08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61" name="Text Box 17">
          <a:extLst>
            <a:ext uri="{FF2B5EF4-FFF2-40B4-BE49-F238E27FC236}">
              <a16:creationId xmlns:a16="http://schemas.microsoft.com/office/drawing/2014/main" id="{00000000-0008-0000-08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62" name="Text Box 18">
          <a:extLst>
            <a:ext uri="{FF2B5EF4-FFF2-40B4-BE49-F238E27FC236}">
              <a16:creationId xmlns:a16="http://schemas.microsoft.com/office/drawing/2014/main" id="{00000000-0008-0000-08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63" name="Text Box 19">
          <a:extLst>
            <a:ext uri="{FF2B5EF4-FFF2-40B4-BE49-F238E27FC236}">
              <a16:creationId xmlns:a16="http://schemas.microsoft.com/office/drawing/2014/main" id="{00000000-0008-0000-08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4" name="Text Box 15">
          <a:extLst>
            <a:ext uri="{FF2B5EF4-FFF2-40B4-BE49-F238E27FC236}">
              <a16:creationId xmlns:a16="http://schemas.microsoft.com/office/drawing/2014/main" id="{00000000-0008-0000-08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65" name="Text Box 16">
          <a:extLst>
            <a:ext uri="{FF2B5EF4-FFF2-40B4-BE49-F238E27FC236}">
              <a16:creationId xmlns:a16="http://schemas.microsoft.com/office/drawing/2014/main" id="{00000000-0008-0000-08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66" name="Text Box 17">
          <a:extLst>
            <a:ext uri="{FF2B5EF4-FFF2-40B4-BE49-F238E27FC236}">
              <a16:creationId xmlns:a16="http://schemas.microsoft.com/office/drawing/2014/main" id="{00000000-0008-0000-08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67" name="Text Box 18">
          <a:extLst>
            <a:ext uri="{FF2B5EF4-FFF2-40B4-BE49-F238E27FC236}">
              <a16:creationId xmlns:a16="http://schemas.microsoft.com/office/drawing/2014/main" id="{00000000-0008-0000-08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68" name="Text Box 19">
          <a:extLst>
            <a:ext uri="{FF2B5EF4-FFF2-40B4-BE49-F238E27FC236}">
              <a16:creationId xmlns:a16="http://schemas.microsoft.com/office/drawing/2014/main" id="{00000000-0008-0000-08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9" name="Text Box 15">
          <a:extLst>
            <a:ext uri="{FF2B5EF4-FFF2-40B4-BE49-F238E27FC236}">
              <a16:creationId xmlns:a16="http://schemas.microsoft.com/office/drawing/2014/main" id="{00000000-0008-0000-08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0" name="Text Box 16">
          <a:extLst>
            <a:ext uri="{FF2B5EF4-FFF2-40B4-BE49-F238E27FC236}">
              <a16:creationId xmlns:a16="http://schemas.microsoft.com/office/drawing/2014/main" id="{00000000-0008-0000-08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1" name="Text Box 17">
          <a:extLst>
            <a:ext uri="{FF2B5EF4-FFF2-40B4-BE49-F238E27FC236}">
              <a16:creationId xmlns:a16="http://schemas.microsoft.com/office/drawing/2014/main" id="{00000000-0008-0000-08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2" name="Text Box 18">
          <a:extLst>
            <a:ext uri="{FF2B5EF4-FFF2-40B4-BE49-F238E27FC236}">
              <a16:creationId xmlns:a16="http://schemas.microsoft.com/office/drawing/2014/main" id="{00000000-0008-0000-08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xdr:row>
      <xdr:rowOff>0</xdr:rowOff>
    </xdr:from>
    <xdr:ext cx="95250" cy="171450"/>
    <xdr:sp macro="" textlink="">
      <xdr:nvSpPr>
        <xdr:cNvPr id="73" name="Text Box 19">
          <a:extLst>
            <a:ext uri="{FF2B5EF4-FFF2-40B4-BE49-F238E27FC236}">
              <a16:creationId xmlns:a16="http://schemas.microsoft.com/office/drawing/2014/main" id="{00000000-0008-0000-08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504825</xdr:rowOff>
    </xdr:from>
    <xdr:ext cx="95250" cy="442269"/>
    <xdr:sp macro="" textlink="">
      <xdr:nvSpPr>
        <xdr:cNvPr id="74" name="Text Box 15">
          <a:extLst>
            <a:ext uri="{FF2B5EF4-FFF2-40B4-BE49-F238E27FC236}">
              <a16:creationId xmlns:a16="http://schemas.microsoft.com/office/drawing/2014/main" id="{00000000-0008-0000-0800-00004A000000}"/>
            </a:ext>
          </a:extLst>
        </xdr:cNvPr>
        <xdr:cNvSpPr txBox="1">
          <a:spLocks noChangeArrowheads="1"/>
        </xdr:cNvSpPr>
      </xdr:nvSpPr>
      <xdr:spPr bwMode="auto">
        <a:xfrm>
          <a:off x="9374909"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75" name="Text Box 15">
          <a:extLst>
            <a:ext uri="{FF2B5EF4-FFF2-40B4-BE49-F238E27FC236}">
              <a16:creationId xmlns:a16="http://schemas.microsoft.com/office/drawing/2014/main" id="{00000000-0008-0000-08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76" name="Text Box 15">
          <a:extLst>
            <a:ext uri="{FF2B5EF4-FFF2-40B4-BE49-F238E27FC236}">
              <a16:creationId xmlns:a16="http://schemas.microsoft.com/office/drawing/2014/main" id="{00000000-0008-0000-08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77" name="Text Box 15">
          <a:extLst>
            <a:ext uri="{FF2B5EF4-FFF2-40B4-BE49-F238E27FC236}">
              <a16:creationId xmlns:a16="http://schemas.microsoft.com/office/drawing/2014/main" id="{00000000-0008-0000-08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78" name="Text Box 15">
          <a:extLst>
            <a:ext uri="{FF2B5EF4-FFF2-40B4-BE49-F238E27FC236}">
              <a16:creationId xmlns:a16="http://schemas.microsoft.com/office/drawing/2014/main" id="{00000000-0008-0000-08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79" name="Text Box 15">
          <a:extLst>
            <a:ext uri="{FF2B5EF4-FFF2-40B4-BE49-F238E27FC236}">
              <a16:creationId xmlns:a16="http://schemas.microsoft.com/office/drawing/2014/main" id="{00000000-0008-0000-08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80" name="Text Box 15">
          <a:extLst>
            <a:ext uri="{FF2B5EF4-FFF2-40B4-BE49-F238E27FC236}">
              <a16:creationId xmlns:a16="http://schemas.microsoft.com/office/drawing/2014/main" id="{00000000-0008-0000-08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81" name="Text Box 15">
          <a:extLst>
            <a:ext uri="{FF2B5EF4-FFF2-40B4-BE49-F238E27FC236}">
              <a16:creationId xmlns:a16="http://schemas.microsoft.com/office/drawing/2014/main" id="{00000000-0008-0000-08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82" name="Text Box 15">
          <a:extLst>
            <a:ext uri="{FF2B5EF4-FFF2-40B4-BE49-F238E27FC236}">
              <a16:creationId xmlns:a16="http://schemas.microsoft.com/office/drawing/2014/main" id="{00000000-0008-0000-08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83" name="Text Box 15">
          <a:extLst>
            <a:ext uri="{FF2B5EF4-FFF2-40B4-BE49-F238E27FC236}">
              <a16:creationId xmlns:a16="http://schemas.microsoft.com/office/drawing/2014/main" id="{00000000-0008-0000-08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84" name="Text Box 15">
          <a:extLst>
            <a:ext uri="{FF2B5EF4-FFF2-40B4-BE49-F238E27FC236}">
              <a16:creationId xmlns:a16="http://schemas.microsoft.com/office/drawing/2014/main" id="{00000000-0008-0000-08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85" name="Text Box 15">
          <a:extLst>
            <a:ext uri="{FF2B5EF4-FFF2-40B4-BE49-F238E27FC236}">
              <a16:creationId xmlns:a16="http://schemas.microsoft.com/office/drawing/2014/main" id="{00000000-0008-0000-08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86" name="Text Box 15">
          <a:extLst>
            <a:ext uri="{FF2B5EF4-FFF2-40B4-BE49-F238E27FC236}">
              <a16:creationId xmlns:a16="http://schemas.microsoft.com/office/drawing/2014/main" id="{00000000-0008-0000-08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87" name="Text Box 15">
          <a:extLst>
            <a:ext uri="{FF2B5EF4-FFF2-40B4-BE49-F238E27FC236}">
              <a16:creationId xmlns:a16="http://schemas.microsoft.com/office/drawing/2014/main" id="{00000000-0008-0000-08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88" name="Text Box 15">
          <a:extLst>
            <a:ext uri="{FF2B5EF4-FFF2-40B4-BE49-F238E27FC236}">
              <a16:creationId xmlns:a16="http://schemas.microsoft.com/office/drawing/2014/main" id="{00000000-0008-0000-08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89" name="Text Box 16">
          <a:extLst>
            <a:ext uri="{FF2B5EF4-FFF2-40B4-BE49-F238E27FC236}">
              <a16:creationId xmlns:a16="http://schemas.microsoft.com/office/drawing/2014/main" id="{00000000-0008-0000-08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90" name="Text Box 17">
          <a:extLst>
            <a:ext uri="{FF2B5EF4-FFF2-40B4-BE49-F238E27FC236}">
              <a16:creationId xmlns:a16="http://schemas.microsoft.com/office/drawing/2014/main" id="{00000000-0008-0000-08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91" name="Text Box 18">
          <a:extLst>
            <a:ext uri="{FF2B5EF4-FFF2-40B4-BE49-F238E27FC236}">
              <a16:creationId xmlns:a16="http://schemas.microsoft.com/office/drawing/2014/main" id="{00000000-0008-0000-08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92" name="Text Box 19">
          <a:extLst>
            <a:ext uri="{FF2B5EF4-FFF2-40B4-BE49-F238E27FC236}">
              <a16:creationId xmlns:a16="http://schemas.microsoft.com/office/drawing/2014/main" id="{00000000-0008-0000-08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93" name="Text Box 15">
          <a:extLst>
            <a:ext uri="{FF2B5EF4-FFF2-40B4-BE49-F238E27FC236}">
              <a16:creationId xmlns:a16="http://schemas.microsoft.com/office/drawing/2014/main" id="{00000000-0008-0000-08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94" name="Text Box 16">
          <a:extLst>
            <a:ext uri="{FF2B5EF4-FFF2-40B4-BE49-F238E27FC236}">
              <a16:creationId xmlns:a16="http://schemas.microsoft.com/office/drawing/2014/main" id="{00000000-0008-0000-08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95" name="Text Box 17">
          <a:extLst>
            <a:ext uri="{FF2B5EF4-FFF2-40B4-BE49-F238E27FC236}">
              <a16:creationId xmlns:a16="http://schemas.microsoft.com/office/drawing/2014/main" id="{00000000-0008-0000-08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96" name="Text Box 18">
          <a:extLst>
            <a:ext uri="{FF2B5EF4-FFF2-40B4-BE49-F238E27FC236}">
              <a16:creationId xmlns:a16="http://schemas.microsoft.com/office/drawing/2014/main" id="{00000000-0008-0000-08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97" name="Text Box 19">
          <a:extLst>
            <a:ext uri="{FF2B5EF4-FFF2-40B4-BE49-F238E27FC236}">
              <a16:creationId xmlns:a16="http://schemas.microsoft.com/office/drawing/2014/main" id="{00000000-0008-0000-08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98" name="Text Box 15">
          <a:extLst>
            <a:ext uri="{FF2B5EF4-FFF2-40B4-BE49-F238E27FC236}">
              <a16:creationId xmlns:a16="http://schemas.microsoft.com/office/drawing/2014/main" id="{00000000-0008-0000-08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99" name="Text Box 15">
          <a:extLst>
            <a:ext uri="{FF2B5EF4-FFF2-40B4-BE49-F238E27FC236}">
              <a16:creationId xmlns:a16="http://schemas.microsoft.com/office/drawing/2014/main" id="{00000000-0008-0000-08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00" name="Text Box 15">
          <a:extLst>
            <a:ext uri="{FF2B5EF4-FFF2-40B4-BE49-F238E27FC236}">
              <a16:creationId xmlns:a16="http://schemas.microsoft.com/office/drawing/2014/main" id="{00000000-0008-0000-08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01" name="Text Box 15">
          <a:extLst>
            <a:ext uri="{FF2B5EF4-FFF2-40B4-BE49-F238E27FC236}">
              <a16:creationId xmlns:a16="http://schemas.microsoft.com/office/drawing/2014/main" id="{00000000-0008-0000-08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02" name="Text Box 15">
          <a:extLst>
            <a:ext uri="{FF2B5EF4-FFF2-40B4-BE49-F238E27FC236}">
              <a16:creationId xmlns:a16="http://schemas.microsoft.com/office/drawing/2014/main" id="{00000000-0008-0000-08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103" name="Text Box 15">
          <a:extLst>
            <a:ext uri="{FF2B5EF4-FFF2-40B4-BE49-F238E27FC236}">
              <a16:creationId xmlns:a16="http://schemas.microsoft.com/office/drawing/2014/main" id="{00000000-0008-0000-08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104" name="Text Box 15">
          <a:extLst>
            <a:ext uri="{FF2B5EF4-FFF2-40B4-BE49-F238E27FC236}">
              <a16:creationId xmlns:a16="http://schemas.microsoft.com/office/drawing/2014/main" id="{00000000-0008-0000-08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05" name="Text Box 15">
          <a:extLst>
            <a:ext uri="{FF2B5EF4-FFF2-40B4-BE49-F238E27FC236}">
              <a16:creationId xmlns:a16="http://schemas.microsoft.com/office/drawing/2014/main" id="{00000000-0008-0000-08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06" name="Text Box 15">
          <a:extLst>
            <a:ext uri="{FF2B5EF4-FFF2-40B4-BE49-F238E27FC236}">
              <a16:creationId xmlns:a16="http://schemas.microsoft.com/office/drawing/2014/main" id="{00000000-0008-0000-08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07" name="Text Box 15">
          <a:extLst>
            <a:ext uri="{FF2B5EF4-FFF2-40B4-BE49-F238E27FC236}">
              <a16:creationId xmlns:a16="http://schemas.microsoft.com/office/drawing/2014/main" id="{00000000-0008-0000-08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08" name="Text Box 15">
          <a:extLst>
            <a:ext uri="{FF2B5EF4-FFF2-40B4-BE49-F238E27FC236}">
              <a16:creationId xmlns:a16="http://schemas.microsoft.com/office/drawing/2014/main" id="{00000000-0008-0000-08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09" name="Text Box 15">
          <a:extLst>
            <a:ext uri="{FF2B5EF4-FFF2-40B4-BE49-F238E27FC236}">
              <a16:creationId xmlns:a16="http://schemas.microsoft.com/office/drawing/2014/main" id="{00000000-0008-0000-08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10" name="Text Box 15">
          <a:extLst>
            <a:ext uri="{FF2B5EF4-FFF2-40B4-BE49-F238E27FC236}">
              <a16:creationId xmlns:a16="http://schemas.microsoft.com/office/drawing/2014/main" id="{00000000-0008-0000-08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11" name="Text Box 15">
          <a:extLst>
            <a:ext uri="{FF2B5EF4-FFF2-40B4-BE49-F238E27FC236}">
              <a16:creationId xmlns:a16="http://schemas.microsoft.com/office/drawing/2014/main" id="{00000000-0008-0000-08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12" name="Text Box 15">
          <a:extLst>
            <a:ext uri="{FF2B5EF4-FFF2-40B4-BE49-F238E27FC236}">
              <a16:creationId xmlns:a16="http://schemas.microsoft.com/office/drawing/2014/main" id="{00000000-0008-0000-08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13" name="Text Box 15">
          <a:extLst>
            <a:ext uri="{FF2B5EF4-FFF2-40B4-BE49-F238E27FC236}">
              <a16:creationId xmlns:a16="http://schemas.microsoft.com/office/drawing/2014/main" id="{00000000-0008-0000-08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14" name="Text Box 15">
          <a:extLst>
            <a:ext uri="{FF2B5EF4-FFF2-40B4-BE49-F238E27FC236}">
              <a16:creationId xmlns:a16="http://schemas.microsoft.com/office/drawing/2014/main" id="{00000000-0008-0000-08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15" name="Text Box 15">
          <a:extLst>
            <a:ext uri="{FF2B5EF4-FFF2-40B4-BE49-F238E27FC236}">
              <a16:creationId xmlns:a16="http://schemas.microsoft.com/office/drawing/2014/main" id="{00000000-0008-0000-08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16" name="Text Box 15">
          <a:extLst>
            <a:ext uri="{FF2B5EF4-FFF2-40B4-BE49-F238E27FC236}">
              <a16:creationId xmlns:a16="http://schemas.microsoft.com/office/drawing/2014/main" id="{00000000-0008-0000-08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17" name="Text Box 15">
          <a:extLst>
            <a:ext uri="{FF2B5EF4-FFF2-40B4-BE49-F238E27FC236}">
              <a16:creationId xmlns:a16="http://schemas.microsoft.com/office/drawing/2014/main" id="{00000000-0008-0000-08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18" name="Text Box 15">
          <a:extLst>
            <a:ext uri="{FF2B5EF4-FFF2-40B4-BE49-F238E27FC236}">
              <a16:creationId xmlns:a16="http://schemas.microsoft.com/office/drawing/2014/main" id="{00000000-0008-0000-08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19" name="Text Box 15">
          <a:extLst>
            <a:ext uri="{FF2B5EF4-FFF2-40B4-BE49-F238E27FC236}">
              <a16:creationId xmlns:a16="http://schemas.microsoft.com/office/drawing/2014/main" id="{00000000-0008-0000-08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0" name="Text Box 15">
          <a:extLst>
            <a:ext uri="{FF2B5EF4-FFF2-40B4-BE49-F238E27FC236}">
              <a16:creationId xmlns:a16="http://schemas.microsoft.com/office/drawing/2014/main" id="{00000000-0008-0000-08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21" name="Text Box 15">
          <a:extLst>
            <a:ext uri="{FF2B5EF4-FFF2-40B4-BE49-F238E27FC236}">
              <a16:creationId xmlns:a16="http://schemas.microsoft.com/office/drawing/2014/main" id="{00000000-0008-0000-08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22" name="Text Box 15">
          <a:extLst>
            <a:ext uri="{FF2B5EF4-FFF2-40B4-BE49-F238E27FC236}">
              <a16:creationId xmlns:a16="http://schemas.microsoft.com/office/drawing/2014/main" id="{00000000-0008-0000-08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3" name="Text Box 15">
          <a:extLst>
            <a:ext uri="{FF2B5EF4-FFF2-40B4-BE49-F238E27FC236}">
              <a16:creationId xmlns:a16="http://schemas.microsoft.com/office/drawing/2014/main" id="{00000000-0008-0000-08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4" name="Text Box 15">
          <a:extLst>
            <a:ext uri="{FF2B5EF4-FFF2-40B4-BE49-F238E27FC236}">
              <a16:creationId xmlns:a16="http://schemas.microsoft.com/office/drawing/2014/main" id="{00000000-0008-0000-08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5" name="Text Box 15">
          <a:extLst>
            <a:ext uri="{FF2B5EF4-FFF2-40B4-BE49-F238E27FC236}">
              <a16:creationId xmlns:a16="http://schemas.microsoft.com/office/drawing/2014/main" id="{00000000-0008-0000-08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6" name="Text Box 15">
          <a:extLst>
            <a:ext uri="{FF2B5EF4-FFF2-40B4-BE49-F238E27FC236}">
              <a16:creationId xmlns:a16="http://schemas.microsoft.com/office/drawing/2014/main" id="{00000000-0008-0000-08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7" name="Text Box 15">
          <a:extLst>
            <a:ext uri="{FF2B5EF4-FFF2-40B4-BE49-F238E27FC236}">
              <a16:creationId xmlns:a16="http://schemas.microsoft.com/office/drawing/2014/main" id="{00000000-0008-0000-08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8" name="Text Box 15">
          <a:extLst>
            <a:ext uri="{FF2B5EF4-FFF2-40B4-BE49-F238E27FC236}">
              <a16:creationId xmlns:a16="http://schemas.microsoft.com/office/drawing/2014/main" id="{00000000-0008-0000-08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9" name="Text Box 15">
          <a:extLst>
            <a:ext uri="{FF2B5EF4-FFF2-40B4-BE49-F238E27FC236}">
              <a16:creationId xmlns:a16="http://schemas.microsoft.com/office/drawing/2014/main" id="{00000000-0008-0000-08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30" name="Text Box 15">
          <a:extLst>
            <a:ext uri="{FF2B5EF4-FFF2-40B4-BE49-F238E27FC236}">
              <a16:creationId xmlns:a16="http://schemas.microsoft.com/office/drawing/2014/main" id="{00000000-0008-0000-08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31" name="Text Box 15">
          <a:extLst>
            <a:ext uri="{FF2B5EF4-FFF2-40B4-BE49-F238E27FC236}">
              <a16:creationId xmlns:a16="http://schemas.microsoft.com/office/drawing/2014/main" id="{00000000-0008-0000-08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32" name="Text Box 15">
          <a:extLst>
            <a:ext uri="{FF2B5EF4-FFF2-40B4-BE49-F238E27FC236}">
              <a16:creationId xmlns:a16="http://schemas.microsoft.com/office/drawing/2014/main" id="{00000000-0008-0000-08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33" name="Text Box 15">
          <a:extLst>
            <a:ext uri="{FF2B5EF4-FFF2-40B4-BE49-F238E27FC236}">
              <a16:creationId xmlns:a16="http://schemas.microsoft.com/office/drawing/2014/main" id="{00000000-0008-0000-08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34" name="Text Box 15">
          <a:extLst>
            <a:ext uri="{FF2B5EF4-FFF2-40B4-BE49-F238E27FC236}">
              <a16:creationId xmlns:a16="http://schemas.microsoft.com/office/drawing/2014/main" id="{00000000-0008-0000-08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35" name="Text Box 15">
          <a:extLst>
            <a:ext uri="{FF2B5EF4-FFF2-40B4-BE49-F238E27FC236}">
              <a16:creationId xmlns:a16="http://schemas.microsoft.com/office/drawing/2014/main" id="{00000000-0008-0000-08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36" name="Text Box 15">
          <a:extLst>
            <a:ext uri="{FF2B5EF4-FFF2-40B4-BE49-F238E27FC236}">
              <a16:creationId xmlns:a16="http://schemas.microsoft.com/office/drawing/2014/main" id="{00000000-0008-0000-08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37" name="Text Box 15">
          <a:extLst>
            <a:ext uri="{FF2B5EF4-FFF2-40B4-BE49-F238E27FC236}">
              <a16:creationId xmlns:a16="http://schemas.microsoft.com/office/drawing/2014/main" id="{00000000-0008-0000-08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38" name="Text Box 15">
          <a:extLst>
            <a:ext uri="{FF2B5EF4-FFF2-40B4-BE49-F238E27FC236}">
              <a16:creationId xmlns:a16="http://schemas.microsoft.com/office/drawing/2014/main" id="{00000000-0008-0000-08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39" name="Text Box 15">
          <a:extLst>
            <a:ext uri="{FF2B5EF4-FFF2-40B4-BE49-F238E27FC236}">
              <a16:creationId xmlns:a16="http://schemas.microsoft.com/office/drawing/2014/main" id="{00000000-0008-0000-08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40" name="Text Box 15">
          <a:extLst>
            <a:ext uri="{FF2B5EF4-FFF2-40B4-BE49-F238E27FC236}">
              <a16:creationId xmlns:a16="http://schemas.microsoft.com/office/drawing/2014/main" id="{00000000-0008-0000-08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41" name="Text Box 15">
          <a:extLst>
            <a:ext uri="{FF2B5EF4-FFF2-40B4-BE49-F238E27FC236}">
              <a16:creationId xmlns:a16="http://schemas.microsoft.com/office/drawing/2014/main" id="{00000000-0008-0000-08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42" name="Text Box 15">
          <a:extLst>
            <a:ext uri="{FF2B5EF4-FFF2-40B4-BE49-F238E27FC236}">
              <a16:creationId xmlns:a16="http://schemas.microsoft.com/office/drawing/2014/main" id="{00000000-0008-0000-08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43" name="Text Box 15">
          <a:extLst>
            <a:ext uri="{FF2B5EF4-FFF2-40B4-BE49-F238E27FC236}">
              <a16:creationId xmlns:a16="http://schemas.microsoft.com/office/drawing/2014/main" id="{00000000-0008-0000-08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44" name="Text Box 15">
          <a:extLst>
            <a:ext uri="{FF2B5EF4-FFF2-40B4-BE49-F238E27FC236}">
              <a16:creationId xmlns:a16="http://schemas.microsoft.com/office/drawing/2014/main" id="{00000000-0008-0000-08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45" name="Text Box 15">
          <a:extLst>
            <a:ext uri="{FF2B5EF4-FFF2-40B4-BE49-F238E27FC236}">
              <a16:creationId xmlns:a16="http://schemas.microsoft.com/office/drawing/2014/main" id="{00000000-0008-0000-08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46" name="Text Box 15">
          <a:extLst>
            <a:ext uri="{FF2B5EF4-FFF2-40B4-BE49-F238E27FC236}">
              <a16:creationId xmlns:a16="http://schemas.microsoft.com/office/drawing/2014/main" id="{00000000-0008-0000-08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47" name="Text Box 15">
          <a:extLst>
            <a:ext uri="{FF2B5EF4-FFF2-40B4-BE49-F238E27FC236}">
              <a16:creationId xmlns:a16="http://schemas.microsoft.com/office/drawing/2014/main" id="{00000000-0008-0000-08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48" name="Text Box 15">
          <a:extLst>
            <a:ext uri="{FF2B5EF4-FFF2-40B4-BE49-F238E27FC236}">
              <a16:creationId xmlns:a16="http://schemas.microsoft.com/office/drawing/2014/main" id="{00000000-0008-0000-08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49" name="Text Box 15">
          <a:extLst>
            <a:ext uri="{FF2B5EF4-FFF2-40B4-BE49-F238E27FC236}">
              <a16:creationId xmlns:a16="http://schemas.microsoft.com/office/drawing/2014/main" id="{00000000-0008-0000-08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50" name="Text Box 15">
          <a:extLst>
            <a:ext uri="{FF2B5EF4-FFF2-40B4-BE49-F238E27FC236}">
              <a16:creationId xmlns:a16="http://schemas.microsoft.com/office/drawing/2014/main" id="{00000000-0008-0000-08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51" name="Text Box 15">
          <a:extLst>
            <a:ext uri="{FF2B5EF4-FFF2-40B4-BE49-F238E27FC236}">
              <a16:creationId xmlns:a16="http://schemas.microsoft.com/office/drawing/2014/main" id="{00000000-0008-0000-08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52" name="Text Box 15">
          <a:extLst>
            <a:ext uri="{FF2B5EF4-FFF2-40B4-BE49-F238E27FC236}">
              <a16:creationId xmlns:a16="http://schemas.microsoft.com/office/drawing/2014/main" id="{00000000-0008-0000-08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53" name="Text Box 15">
          <a:extLst>
            <a:ext uri="{FF2B5EF4-FFF2-40B4-BE49-F238E27FC236}">
              <a16:creationId xmlns:a16="http://schemas.microsoft.com/office/drawing/2014/main" id="{00000000-0008-0000-08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54" name="Text Box 15">
          <a:extLst>
            <a:ext uri="{FF2B5EF4-FFF2-40B4-BE49-F238E27FC236}">
              <a16:creationId xmlns:a16="http://schemas.microsoft.com/office/drawing/2014/main" id="{00000000-0008-0000-08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55" name="Text Box 15">
          <a:extLst>
            <a:ext uri="{FF2B5EF4-FFF2-40B4-BE49-F238E27FC236}">
              <a16:creationId xmlns:a16="http://schemas.microsoft.com/office/drawing/2014/main" id="{00000000-0008-0000-08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56" name="Text Box 15">
          <a:extLst>
            <a:ext uri="{FF2B5EF4-FFF2-40B4-BE49-F238E27FC236}">
              <a16:creationId xmlns:a16="http://schemas.microsoft.com/office/drawing/2014/main" id="{00000000-0008-0000-08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57" name="Text Box 15">
          <a:extLst>
            <a:ext uri="{FF2B5EF4-FFF2-40B4-BE49-F238E27FC236}">
              <a16:creationId xmlns:a16="http://schemas.microsoft.com/office/drawing/2014/main" id="{00000000-0008-0000-08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58" name="Text Box 15">
          <a:extLst>
            <a:ext uri="{FF2B5EF4-FFF2-40B4-BE49-F238E27FC236}">
              <a16:creationId xmlns:a16="http://schemas.microsoft.com/office/drawing/2014/main" id="{00000000-0008-0000-08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59" name="Text Box 15">
          <a:extLst>
            <a:ext uri="{FF2B5EF4-FFF2-40B4-BE49-F238E27FC236}">
              <a16:creationId xmlns:a16="http://schemas.microsoft.com/office/drawing/2014/main" id="{00000000-0008-0000-08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60" name="Text Box 15">
          <a:extLst>
            <a:ext uri="{FF2B5EF4-FFF2-40B4-BE49-F238E27FC236}">
              <a16:creationId xmlns:a16="http://schemas.microsoft.com/office/drawing/2014/main" id="{00000000-0008-0000-08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61" name="Text Box 15">
          <a:extLst>
            <a:ext uri="{FF2B5EF4-FFF2-40B4-BE49-F238E27FC236}">
              <a16:creationId xmlns:a16="http://schemas.microsoft.com/office/drawing/2014/main" id="{00000000-0008-0000-08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62" name="Text Box 15">
          <a:extLst>
            <a:ext uri="{FF2B5EF4-FFF2-40B4-BE49-F238E27FC236}">
              <a16:creationId xmlns:a16="http://schemas.microsoft.com/office/drawing/2014/main" id="{00000000-0008-0000-08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63" name="Text Box 15">
          <a:extLst>
            <a:ext uri="{FF2B5EF4-FFF2-40B4-BE49-F238E27FC236}">
              <a16:creationId xmlns:a16="http://schemas.microsoft.com/office/drawing/2014/main" id="{00000000-0008-0000-08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64" name="Text Box 15">
          <a:extLst>
            <a:ext uri="{FF2B5EF4-FFF2-40B4-BE49-F238E27FC236}">
              <a16:creationId xmlns:a16="http://schemas.microsoft.com/office/drawing/2014/main" id="{00000000-0008-0000-08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65" name="Text Box 15">
          <a:extLst>
            <a:ext uri="{FF2B5EF4-FFF2-40B4-BE49-F238E27FC236}">
              <a16:creationId xmlns:a16="http://schemas.microsoft.com/office/drawing/2014/main" id="{00000000-0008-0000-08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66" name="Text Box 15">
          <a:extLst>
            <a:ext uri="{FF2B5EF4-FFF2-40B4-BE49-F238E27FC236}">
              <a16:creationId xmlns:a16="http://schemas.microsoft.com/office/drawing/2014/main" id="{00000000-0008-0000-08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67" name="Text Box 15">
          <a:extLst>
            <a:ext uri="{FF2B5EF4-FFF2-40B4-BE49-F238E27FC236}">
              <a16:creationId xmlns:a16="http://schemas.microsoft.com/office/drawing/2014/main" id="{00000000-0008-0000-08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68" name="Text Box 15">
          <a:extLst>
            <a:ext uri="{FF2B5EF4-FFF2-40B4-BE49-F238E27FC236}">
              <a16:creationId xmlns:a16="http://schemas.microsoft.com/office/drawing/2014/main" id="{00000000-0008-0000-08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69" name="Text Box 15">
          <a:extLst>
            <a:ext uri="{FF2B5EF4-FFF2-40B4-BE49-F238E27FC236}">
              <a16:creationId xmlns:a16="http://schemas.microsoft.com/office/drawing/2014/main" id="{00000000-0008-0000-08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70" name="Text Box 15">
          <a:extLst>
            <a:ext uri="{FF2B5EF4-FFF2-40B4-BE49-F238E27FC236}">
              <a16:creationId xmlns:a16="http://schemas.microsoft.com/office/drawing/2014/main" id="{00000000-0008-0000-08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71" name="Text Box 15">
          <a:extLst>
            <a:ext uri="{FF2B5EF4-FFF2-40B4-BE49-F238E27FC236}">
              <a16:creationId xmlns:a16="http://schemas.microsoft.com/office/drawing/2014/main" id="{00000000-0008-0000-08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72" name="Text Box 15">
          <a:extLst>
            <a:ext uri="{FF2B5EF4-FFF2-40B4-BE49-F238E27FC236}">
              <a16:creationId xmlns:a16="http://schemas.microsoft.com/office/drawing/2014/main" id="{00000000-0008-0000-08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73" name="Text Box 15">
          <a:extLst>
            <a:ext uri="{FF2B5EF4-FFF2-40B4-BE49-F238E27FC236}">
              <a16:creationId xmlns:a16="http://schemas.microsoft.com/office/drawing/2014/main" id="{00000000-0008-0000-08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74" name="Text Box 15">
          <a:extLst>
            <a:ext uri="{FF2B5EF4-FFF2-40B4-BE49-F238E27FC236}">
              <a16:creationId xmlns:a16="http://schemas.microsoft.com/office/drawing/2014/main" id="{00000000-0008-0000-08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75" name="Text Box 15">
          <a:extLst>
            <a:ext uri="{FF2B5EF4-FFF2-40B4-BE49-F238E27FC236}">
              <a16:creationId xmlns:a16="http://schemas.microsoft.com/office/drawing/2014/main" id="{00000000-0008-0000-08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76" name="Text Box 15">
          <a:extLst>
            <a:ext uri="{FF2B5EF4-FFF2-40B4-BE49-F238E27FC236}">
              <a16:creationId xmlns:a16="http://schemas.microsoft.com/office/drawing/2014/main" id="{00000000-0008-0000-08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77" name="Text Box 15">
          <a:extLst>
            <a:ext uri="{FF2B5EF4-FFF2-40B4-BE49-F238E27FC236}">
              <a16:creationId xmlns:a16="http://schemas.microsoft.com/office/drawing/2014/main" id="{00000000-0008-0000-08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78" name="Text Box 15">
          <a:extLst>
            <a:ext uri="{FF2B5EF4-FFF2-40B4-BE49-F238E27FC236}">
              <a16:creationId xmlns:a16="http://schemas.microsoft.com/office/drawing/2014/main" id="{00000000-0008-0000-08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79" name="Text Box 15">
          <a:extLst>
            <a:ext uri="{FF2B5EF4-FFF2-40B4-BE49-F238E27FC236}">
              <a16:creationId xmlns:a16="http://schemas.microsoft.com/office/drawing/2014/main" id="{00000000-0008-0000-08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80" name="Text Box 15">
          <a:extLst>
            <a:ext uri="{FF2B5EF4-FFF2-40B4-BE49-F238E27FC236}">
              <a16:creationId xmlns:a16="http://schemas.microsoft.com/office/drawing/2014/main" id="{00000000-0008-0000-08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81" name="Text Box 15">
          <a:extLst>
            <a:ext uri="{FF2B5EF4-FFF2-40B4-BE49-F238E27FC236}">
              <a16:creationId xmlns:a16="http://schemas.microsoft.com/office/drawing/2014/main" id="{00000000-0008-0000-08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82" name="Text Box 15">
          <a:extLst>
            <a:ext uri="{FF2B5EF4-FFF2-40B4-BE49-F238E27FC236}">
              <a16:creationId xmlns:a16="http://schemas.microsoft.com/office/drawing/2014/main" id="{00000000-0008-0000-08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83" name="Text Box 15">
          <a:extLst>
            <a:ext uri="{FF2B5EF4-FFF2-40B4-BE49-F238E27FC236}">
              <a16:creationId xmlns:a16="http://schemas.microsoft.com/office/drawing/2014/main" id="{00000000-0008-0000-08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84" name="Text Box 15">
          <a:extLst>
            <a:ext uri="{FF2B5EF4-FFF2-40B4-BE49-F238E27FC236}">
              <a16:creationId xmlns:a16="http://schemas.microsoft.com/office/drawing/2014/main" id="{00000000-0008-0000-08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85" name="Text Box 15">
          <a:extLst>
            <a:ext uri="{FF2B5EF4-FFF2-40B4-BE49-F238E27FC236}">
              <a16:creationId xmlns:a16="http://schemas.microsoft.com/office/drawing/2014/main" id="{00000000-0008-0000-08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86" name="Text Box 15">
          <a:extLst>
            <a:ext uri="{FF2B5EF4-FFF2-40B4-BE49-F238E27FC236}">
              <a16:creationId xmlns:a16="http://schemas.microsoft.com/office/drawing/2014/main" id="{00000000-0008-0000-08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87" name="Text Box 15">
          <a:extLst>
            <a:ext uri="{FF2B5EF4-FFF2-40B4-BE49-F238E27FC236}">
              <a16:creationId xmlns:a16="http://schemas.microsoft.com/office/drawing/2014/main" id="{00000000-0008-0000-08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88" name="Text Box 15">
          <a:extLst>
            <a:ext uri="{FF2B5EF4-FFF2-40B4-BE49-F238E27FC236}">
              <a16:creationId xmlns:a16="http://schemas.microsoft.com/office/drawing/2014/main" id="{00000000-0008-0000-08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89" name="Text Box 15">
          <a:extLst>
            <a:ext uri="{FF2B5EF4-FFF2-40B4-BE49-F238E27FC236}">
              <a16:creationId xmlns:a16="http://schemas.microsoft.com/office/drawing/2014/main" id="{00000000-0008-0000-08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90" name="Text Box 15">
          <a:extLst>
            <a:ext uri="{FF2B5EF4-FFF2-40B4-BE49-F238E27FC236}">
              <a16:creationId xmlns:a16="http://schemas.microsoft.com/office/drawing/2014/main" id="{00000000-0008-0000-08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91" name="Text Box 15">
          <a:extLst>
            <a:ext uri="{FF2B5EF4-FFF2-40B4-BE49-F238E27FC236}">
              <a16:creationId xmlns:a16="http://schemas.microsoft.com/office/drawing/2014/main" id="{00000000-0008-0000-08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92" name="Text Box 15">
          <a:extLst>
            <a:ext uri="{FF2B5EF4-FFF2-40B4-BE49-F238E27FC236}">
              <a16:creationId xmlns:a16="http://schemas.microsoft.com/office/drawing/2014/main" id="{00000000-0008-0000-08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93" name="Text Box 15">
          <a:extLst>
            <a:ext uri="{FF2B5EF4-FFF2-40B4-BE49-F238E27FC236}">
              <a16:creationId xmlns:a16="http://schemas.microsoft.com/office/drawing/2014/main" id="{00000000-0008-0000-08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94" name="Text Box 15">
          <a:extLst>
            <a:ext uri="{FF2B5EF4-FFF2-40B4-BE49-F238E27FC236}">
              <a16:creationId xmlns:a16="http://schemas.microsoft.com/office/drawing/2014/main" id="{00000000-0008-0000-08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95" name="Text Box 15">
          <a:extLst>
            <a:ext uri="{FF2B5EF4-FFF2-40B4-BE49-F238E27FC236}">
              <a16:creationId xmlns:a16="http://schemas.microsoft.com/office/drawing/2014/main" id="{00000000-0008-0000-08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96" name="Text Box 15">
          <a:extLst>
            <a:ext uri="{FF2B5EF4-FFF2-40B4-BE49-F238E27FC236}">
              <a16:creationId xmlns:a16="http://schemas.microsoft.com/office/drawing/2014/main" id="{00000000-0008-0000-08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97" name="Text Box 15">
          <a:extLst>
            <a:ext uri="{FF2B5EF4-FFF2-40B4-BE49-F238E27FC236}">
              <a16:creationId xmlns:a16="http://schemas.microsoft.com/office/drawing/2014/main" id="{00000000-0008-0000-08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98" name="Text Box 15">
          <a:extLst>
            <a:ext uri="{FF2B5EF4-FFF2-40B4-BE49-F238E27FC236}">
              <a16:creationId xmlns:a16="http://schemas.microsoft.com/office/drawing/2014/main" id="{00000000-0008-0000-08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99" name="Text Box 15">
          <a:extLst>
            <a:ext uri="{FF2B5EF4-FFF2-40B4-BE49-F238E27FC236}">
              <a16:creationId xmlns:a16="http://schemas.microsoft.com/office/drawing/2014/main" id="{00000000-0008-0000-08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00" name="Text Box 15">
          <a:extLst>
            <a:ext uri="{FF2B5EF4-FFF2-40B4-BE49-F238E27FC236}">
              <a16:creationId xmlns:a16="http://schemas.microsoft.com/office/drawing/2014/main" id="{00000000-0008-0000-08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01" name="Text Box 15">
          <a:extLst>
            <a:ext uri="{FF2B5EF4-FFF2-40B4-BE49-F238E27FC236}">
              <a16:creationId xmlns:a16="http://schemas.microsoft.com/office/drawing/2014/main" id="{00000000-0008-0000-08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02" name="Text Box 15">
          <a:extLst>
            <a:ext uri="{FF2B5EF4-FFF2-40B4-BE49-F238E27FC236}">
              <a16:creationId xmlns:a16="http://schemas.microsoft.com/office/drawing/2014/main" id="{00000000-0008-0000-08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03" name="Text Box 15">
          <a:extLst>
            <a:ext uri="{FF2B5EF4-FFF2-40B4-BE49-F238E27FC236}">
              <a16:creationId xmlns:a16="http://schemas.microsoft.com/office/drawing/2014/main" id="{00000000-0008-0000-08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04" name="Text Box 15">
          <a:extLst>
            <a:ext uri="{FF2B5EF4-FFF2-40B4-BE49-F238E27FC236}">
              <a16:creationId xmlns:a16="http://schemas.microsoft.com/office/drawing/2014/main" id="{00000000-0008-0000-08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05" name="Text Box 15">
          <a:extLst>
            <a:ext uri="{FF2B5EF4-FFF2-40B4-BE49-F238E27FC236}">
              <a16:creationId xmlns:a16="http://schemas.microsoft.com/office/drawing/2014/main" id="{00000000-0008-0000-08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06" name="Text Box 15">
          <a:extLst>
            <a:ext uri="{FF2B5EF4-FFF2-40B4-BE49-F238E27FC236}">
              <a16:creationId xmlns:a16="http://schemas.microsoft.com/office/drawing/2014/main" id="{00000000-0008-0000-08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07" name="Text Box 15">
          <a:extLst>
            <a:ext uri="{FF2B5EF4-FFF2-40B4-BE49-F238E27FC236}">
              <a16:creationId xmlns:a16="http://schemas.microsoft.com/office/drawing/2014/main" id="{00000000-0008-0000-08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08" name="Text Box 15">
          <a:extLst>
            <a:ext uri="{FF2B5EF4-FFF2-40B4-BE49-F238E27FC236}">
              <a16:creationId xmlns:a16="http://schemas.microsoft.com/office/drawing/2014/main" id="{00000000-0008-0000-08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09" name="Text Box 15">
          <a:extLst>
            <a:ext uri="{FF2B5EF4-FFF2-40B4-BE49-F238E27FC236}">
              <a16:creationId xmlns:a16="http://schemas.microsoft.com/office/drawing/2014/main" id="{00000000-0008-0000-08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10" name="Text Box 15">
          <a:extLst>
            <a:ext uri="{FF2B5EF4-FFF2-40B4-BE49-F238E27FC236}">
              <a16:creationId xmlns:a16="http://schemas.microsoft.com/office/drawing/2014/main" id="{00000000-0008-0000-08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11" name="Text Box 15">
          <a:extLst>
            <a:ext uri="{FF2B5EF4-FFF2-40B4-BE49-F238E27FC236}">
              <a16:creationId xmlns:a16="http://schemas.microsoft.com/office/drawing/2014/main" id="{00000000-0008-0000-08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12" name="Text Box 15">
          <a:extLst>
            <a:ext uri="{FF2B5EF4-FFF2-40B4-BE49-F238E27FC236}">
              <a16:creationId xmlns:a16="http://schemas.microsoft.com/office/drawing/2014/main" id="{00000000-0008-0000-08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13" name="Text Box 15">
          <a:extLst>
            <a:ext uri="{FF2B5EF4-FFF2-40B4-BE49-F238E27FC236}">
              <a16:creationId xmlns:a16="http://schemas.microsoft.com/office/drawing/2014/main" id="{00000000-0008-0000-08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14" name="Text Box 15">
          <a:extLst>
            <a:ext uri="{FF2B5EF4-FFF2-40B4-BE49-F238E27FC236}">
              <a16:creationId xmlns:a16="http://schemas.microsoft.com/office/drawing/2014/main" id="{00000000-0008-0000-08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15" name="Text Box 15">
          <a:extLst>
            <a:ext uri="{FF2B5EF4-FFF2-40B4-BE49-F238E27FC236}">
              <a16:creationId xmlns:a16="http://schemas.microsoft.com/office/drawing/2014/main" id="{00000000-0008-0000-08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16" name="Text Box 15">
          <a:extLst>
            <a:ext uri="{FF2B5EF4-FFF2-40B4-BE49-F238E27FC236}">
              <a16:creationId xmlns:a16="http://schemas.microsoft.com/office/drawing/2014/main" id="{00000000-0008-0000-08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17" name="Text Box 15">
          <a:extLst>
            <a:ext uri="{FF2B5EF4-FFF2-40B4-BE49-F238E27FC236}">
              <a16:creationId xmlns:a16="http://schemas.microsoft.com/office/drawing/2014/main" id="{00000000-0008-0000-08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18" name="Text Box 15">
          <a:extLst>
            <a:ext uri="{FF2B5EF4-FFF2-40B4-BE49-F238E27FC236}">
              <a16:creationId xmlns:a16="http://schemas.microsoft.com/office/drawing/2014/main" id="{00000000-0008-0000-08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19" name="Text Box 15">
          <a:extLst>
            <a:ext uri="{FF2B5EF4-FFF2-40B4-BE49-F238E27FC236}">
              <a16:creationId xmlns:a16="http://schemas.microsoft.com/office/drawing/2014/main" id="{00000000-0008-0000-08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20" name="Text Box 15">
          <a:extLst>
            <a:ext uri="{FF2B5EF4-FFF2-40B4-BE49-F238E27FC236}">
              <a16:creationId xmlns:a16="http://schemas.microsoft.com/office/drawing/2014/main" id="{00000000-0008-0000-08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21" name="Text Box 15">
          <a:extLst>
            <a:ext uri="{FF2B5EF4-FFF2-40B4-BE49-F238E27FC236}">
              <a16:creationId xmlns:a16="http://schemas.microsoft.com/office/drawing/2014/main" id="{00000000-0008-0000-08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22" name="Text Box 15">
          <a:extLst>
            <a:ext uri="{FF2B5EF4-FFF2-40B4-BE49-F238E27FC236}">
              <a16:creationId xmlns:a16="http://schemas.microsoft.com/office/drawing/2014/main" id="{00000000-0008-0000-08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23" name="Text Box 15">
          <a:extLst>
            <a:ext uri="{FF2B5EF4-FFF2-40B4-BE49-F238E27FC236}">
              <a16:creationId xmlns:a16="http://schemas.microsoft.com/office/drawing/2014/main" id="{00000000-0008-0000-08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24" name="Text Box 15">
          <a:extLst>
            <a:ext uri="{FF2B5EF4-FFF2-40B4-BE49-F238E27FC236}">
              <a16:creationId xmlns:a16="http://schemas.microsoft.com/office/drawing/2014/main" id="{00000000-0008-0000-08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25" name="Text Box 15">
          <a:extLst>
            <a:ext uri="{FF2B5EF4-FFF2-40B4-BE49-F238E27FC236}">
              <a16:creationId xmlns:a16="http://schemas.microsoft.com/office/drawing/2014/main" id="{00000000-0008-0000-08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26" name="Text Box 15">
          <a:extLst>
            <a:ext uri="{FF2B5EF4-FFF2-40B4-BE49-F238E27FC236}">
              <a16:creationId xmlns:a16="http://schemas.microsoft.com/office/drawing/2014/main" id="{00000000-0008-0000-08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27" name="Text Box 15">
          <a:extLst>
            <a:ext uri="{FF2B5EF4-FFF2-40B4-BE49-F238E27FC236}">
              <a16:creationId xmlns:a16="http://schemas.microsoft.com/office/drawing/2014/main" id="{00000000-0008-0000-08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28" name="Text Box 15">
          <a:extLst>
            <a:ext uri="{FF2B5EF4-FFF2-40B4-BE49-F238E27FC236}">
              <a16:creationId xmlns:a16="http://schemas.microsoft.com/office/drawing/2014/main" id="{00000000-0008-0000-08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29" name="Text Box 15">
          <a:extLst>
            <a:ext uri="{FF2B5EF4-FFF2-40B4-BE49-F238E27FC236}">
              <a16:creationId xmlns:a16="http://schemas.microsoft.com/office/drawing/2014/main" id="{00000000-0008-0000-08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30" name="Text Box 15">
          <a:extLst>
            <a:ext uri="{FF2B5EF4-FFF2-40B4-BE49-F238E27FC236}">
              <a16:creationId xmlns:a16="http://schemas.microsoft.com/office/drawing/2014/main" id="{00000000-0008-0000-08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31" name="Text Box 15">
          <a:extLst>
            <a:ext uri="{FF2B5EF4-FFF2-40B4-BE49-F238E27FC236}">
              <a16:creationId xmlns:a16="http://schemas.microsoft.com/office/drawing/2014/main" id="{00000000-0008-0000-08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32" name="Text Box 15">
          <a:extLst>
            <a:ext uri="{FF2B5EF4-FFF2-40B4-BE49-F238E27FC236}">
              <a16:creationId xmlns:a16="http://schemas.microsoft.com/office/drawing/2014/main" id="{00000000-0008-0000-08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33" name="Text Box 15">
          <a:extLst>
            <a:ext uri="{FF2B5EF4-FFF2-40B4-BE49-F238E27FC236}">
              <a16:creationId xmlns:a16="http://schemas.microsoft.com/office/drawing/2014/main" id="{00000000-0008-0000-08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34" name="Text Box 15">
          <a:extLst>
            <a:ext uri="{FF2B5EF4-FFF2-40B4-BE49-F238E27FC236}">
              <a16:creationId xmlns:a16="http://schemas.microsoft.com/office/drawing/2014/main" id="{00000000-0008-0000-08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35" name="Text Box 15">
          <a:extLst>
            <a:ext uri="{FF2B5EF4-FFF2-40B4-BE49-F238E27FC236}">
              <a16:creationId xmlns:a16="http://schemas.microsoft.com/office/drawing/2014/main" id="{00000000-0008-0000-08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36" name="Text Box 15">
          <a:extLst>
            <a:ext uri="{FF2B5EF4-FFF2-40B4-BE49-F238E27FC236}">
              <a16:creationId xmlns:a16="http://schemas.microsoft.com/office/drawing/2014/main" id="{00000000-0008-0000-08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37" name="Text Box 15">
          <a:extLst>
            <a:ext uri="{FF2B5EF4-FFF2-40B4-BE49-F238E27FC236}">
              <a16:creationId xmlns:a16="http://schemas.microsoft.com/office/drawing/2014/main" id="{00000000-0008-0000-08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38" name="Text Box 15">
          <a:extLst>
            <a:ext uri="{FF2B5EF4-FFF2-40B4-BE49-F238E27FC236}">
              <a16:creationId xmlns:a16="http://schemas.microsoft.com/office/drawing/2014/main" id="{00000000-0008-0000-08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39" name="Text Box 15">
          <a:extLst>
            <a:ext uri="{FF2B5EF4-FFF2-40B4-BE49-F238E27FC236}">
              <a16:creationId xmlns:a16="http://schemas.microsoft.com/office/drawing/2014/main" id="{00000000-0008-0000-08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40" name="Text Box 15">
          <a:extLst>
            <a:ext uri="{FF2B5EF4-FFF2-40B4-BE49-F238E27FC236}">
              <a16:creationId xmlns:a16="http://schemas.microsoft.com/office/drawing/2014/main" id="{00000000-0008-0000-08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41" name="Text Box 15">
          <a:extLst>
            <a:ext uri="{FF2B5EF4-FFF2-40B4-BE49-F238E27FC236}">
              <a16:creationId xmlns:a16="http://schemas.microsoft.com/office/drawing/2014/main" id="{00000000-0008-0000-08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42" name="Text Box 15">
          <a:extLst>
            <a:ext uri="{FF2B5EF4-FFF2-40B4-BE49-F238E27FC236}">
              <a16:creationId xmlns:a16="http://schemas.microsoft.com/office/drawing/2014/main" id="{00000000-0008-0000-08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43" name="Text Box 15">
          <a:extLst>
            <a:ext uri="{FF2B5EF4-FFF2-40B4-BE49-F238E27FC236}">
              <a16:creationId xmlns:a16="http://schemas.microsoft.com/office/drawing/2014/main" id="{00000000-0008-0000-08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44" name="Text Box 15">
          <a:extLst>
            <a:ext uri="{FF2B5EF4-FFF2-40B4-BE49-F238E27FC236}">
              <a16:creationId xmlns:a16="http://schemas.microsoft.com/office/drawing/2014/main" id="{00000000-0008-0000-08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45" name="Text Box 15">
          <a:extLst>
            <a:ext uri="{FF2B5EF4-FFF2-40B4-BE49-F238E27FC236}">
              <a16:creationId xmlns:a16="http://schemas.microsoft.com/office/drawing/2014/main" id="{00000000-0008-0000-08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46" name="Text Box 15">
          <a:extLst>
            <a:ext uri="{FF2B5EF4-FFF2-40B4-BE49-F238E27FC236}">
              <a16:creationId xmlns:a16="http://schemas.microsoft.com/office/drawing/2014/main" id="{00000000-0008-0000-08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47" name="Text Box 15">
          <a:extLst>
            <a:ext uri="{FF2B5EF4-FFF2-40B4-BE49-F238E27FC236}">
              <a16:creationId xmlns:a16="http://schemas.microsoft.com/office/drawing/2014/main" id="{00000000-0008-0000-08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48" name="Text Box 15">
          <a:extLst>
            <a:ext uri="{FF2B5EF4-FFF2-40B4-BE49-F238E27FC236}">
              <a16:creationId xmlns:a16="http://schemas.microsoft.com/office/drawing/2014/main" id="{00000000-0008-0000-08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49" name="Text Box 15">
          <a:extLst>
            <a:ext uri="{FF2B5EF4-FFF2-40B4-BE49-F238E27FC236}">
              <a16:creationId xmlns:a16="http://schemas.microsoft.com/office/drawing/2014/main" id="{00000000-0008-0000-08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50" name="Text Box 15">
          <a:extLst>
            <a:ext uri="{FF2B5EF4-FFF2-40B4-BE49-F238E27FC236}">
              <a16:creationId xmlns:a16="http://schemas.microsoft.com/office/drawing/2014/main" id="{00000000-0008-0000-08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51" name="Text Box 15">
          <a:extLst>
            <a:ext uri="{FF2B5EF4-FFF2-40B4-BE49-F238E27FC236}">
              <a16:creationId xmlns:a16="http://schemas.microsoft.com/office/drawing/2014/main" id="{00000000-0008-0000-08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52" name="Text Box 15">
          <a:extLst>
            <a:ext uri="{FF2B5EF4-FFF2-40B4-BE49-F238E27FC236}">
              <a16:creationId xmlns:a16="http://schemas.microsoft.com/office/drawing/2014/main" id="{00000000-0008-0000-08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53" name="Text Box 15">
          <a:extLst>
            <a:ext uri="{FF2B5EF4-FFF2-40B4-BE49-F238E27FC236}">
              <a16:creationId xmlns:a16="http://schemas.microsoft.com/office/drawing/2014/main" id="{00000000-0008-0000-08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54" name="Text Box 15">
          <a:extLst>
            <a:ext uri="{FF2B5EF4-FFF2-40B4-BE49-F238E27FC236}">
              <a16:creationId xmlns:a16="http://schemas.microsoft.com/office/drawing/2014/main" id="{00000000-0008-0000-08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55" name="Text Box 15">
          <a:extLst>
            <a:ext uri="{FF2B5EF4-FFF2-40B4-BE49-F238E27FC236}">
              <a16:creationId xmlns:a16="http://schemas.microsoft.com/office/drawing/2014/main" id="{00000000-0008-0000-08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56" name="Text Box 15">
          <a:extLst>
            <a:ext uri="{FF2B5EF4-FFF2-40B4-BE49-F238E27FC236}">
              <a16:creationId xmlns:a16="http://schemas.microsoft.com/office/drawing/2014/main" id="{00000000-0008-0000-08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57" name="Text Box 15">
          <a:extLst>
            <a:ext uri="{FF2B5EF4-FFF2-40B4-BE49-F238E27FC236}">
              <a16:creationId xmlns:a16="http://schemas.microsoft.com/office/drawing/2014/main" id="{00000000-0008-0000-08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58" name="Text Box 15">
          <a:extLst>
            <a:ext uri="{FF2B5EF4-FFF2-40B4-BE49-F238E27FC236}">
              <a16:creationId xmlns:a16="http://schemas.microsoft.com/office/drawing/2014/main" id="{00000000-0008-0000-08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59" name="Text Box 15">
          <a:extLst>
            <a:ext uri="{FF2B5EF4-FFF2-40B4-BE49-F238E27FC236}">
              <a16:creationId xmlns:a16="http://schemas.microsoft.com/office/drawing/2014/main" id="{00000000-0008-0000-08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60" name="Text Box 15">
          <a:extLst>
            <a:ext uri="{FF2B5EF4-FFF2-40B4-BE49-F238E27FC236}">
              <a16:creationId xmlns:a16="http://schemas.microsoft.com/office/drawing/2014/main" id="{00000000-0008-0000-08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61" name="Text Box 15">
          <a:extLst>
            <a:ext uri="{FF2B5EF4-FFF2-40B4-BE49-F238E27FC236}">
              <a16:creationId xmlns:a16="http://schemas.microsoft.com/office/drawing/2014/main" id="{00000000-0008-0000-08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62" name="Text Box 15">
          <a:extLst>
            <a:ext uri="{FF2B5EF4-FFF2-40B4-BE49-F238E27FC236}">
              <a16:creationId xmlns:a16="http://schemas.microsoft.com/office/drawing/2014/main" id="{00000000-0008-0000-08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63" name="Text Box 15">
          <a:extLst>
            <a:ext uri="{FF2B5EF4-FFF2-40B4-BE49-F238E27FC236}">
              <a16:creationId xmlns:a16="http://schemas.microsoft.com/office/drawing/2014/main" id="{00000000-0008-0000-08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64" name="Text Box 15">
          <a:extLst>
            <a:ext uri="{FF2B5EF4-FFF2-40B4-BE49-F238E27FC236}">
              <a16:creationId xmlns:a16="http://schemas.microsoft.com/office/drawing/2014/main" id="{00000000-0008-0000-08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65" name="Text Box 15">
          <a:extLst>
            <a:ext uri="{FF2B5EF4-FFF2-40B4-BE49-F238E27FC236}">
              <a16:creationId xmlns:a16="http://schemas.microsoft.com/office/drawing/2014/main" id="{00000000-0008-0000-08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66" name="Text Box 15">
          <a:extLst>
            <a:ext uri="{FF2B5EF4-FFF2-40B4-BE49-F238E27FC236}">
              <a16:creationId xmlns:a16="http://schemas.microsoft.com/office/drawing/2014/main" id="{00000000-0008-0000-08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67" name="Text Box 15">
          <a:extLst>
            <a:ext uri="{FF2B5EF4-FFF2-40B4-BE49-F238E27FC236}">
              <a16:creationId xmlns:a16="http://schemas.microsoft.com/office/drawing/2014/main" id="{00000000-0008-0000-08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68" name="Text Box 15">
          <a:extLst>
            <a:ext uri="{FF2B5EF4-FFF2-40B4-BE49-F238E27FC236}">
              <a16:creationId xmlns:a16="http://schemas.microsoft.com/office/drawing/2014/main" id="{00000000-0008-0000-08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69" name="Text Box 15">
          <a:extLst>
            <a:ext uri="{FF2B5EF4-FFF2-40B4-BE49-F238E27FC236}">
              <a16:creationId xmlns:a16="http://schemas.microsoft.com/office/drawing/2014/main" id="{00000000-0008-0000-08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70" name="Text Box 15">
          <a:extLst>
            <a:ext uri="{FF2B5EF4-FFF2-40B4-BE49-F238E27FC236}">
              <a16:creationId xmlns:a16="http://schemas.microsoft.com/office/drawing/2014/main" id="{00000000-0008-0000-08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71" name="Text Box 15">
          <a:extLst>
            <a:ext uri="{FF2B5EF4-FFF2-40B4-BE49-F238E27FC236}">
              <a16:creationId xmlns:a16="http://schemas.microsoft.com/office/drawing/2014/main" id="{00000000-0008-0000-08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72" name="Text Box 15">
          <a:extLst>
            <a:ext uri="{FF2B5EF4-FFF2-40B4-BE49-F238E27FC236}">
              <a16:creationId xmlns:a16="http://schemas.microsoft.com/office/drawing/2014/main" id="{00000000-0008-0000-08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73" name="Text Box 15">
          <a:extLst>
            <a:ext uri="{FF2B5EF4-FFF2-40B4-BE49-F238E27FC236}">
              <a16:creationId xmlns:a16="http://schemas.microsoft.com/office/drawing/2014/main" id="{00000000-0008-0000-08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74" name="Text Box 15">
          <a:extLst>
            <a:ext uri="{FF2B5EF4-FFF2-40B4-BE49-F238E27FC236}">
              <a16:creationId xmlns:a16="http://schemas.microsoft.com/office/drawing/2014/main" id="{00000000-0008-0000-08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75" name="Text Box 15">
          <a:extLst>
            <a:ext uri="{FF2B5EF4-FFF2-40B4-BE49-F238E27FC236}">
              <a16:creationId xmlns:a16="http://schemas.microsoft.com/office/drawing/2014/main" id="{00000000-0008-0000-08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76" name="Text Box 15">
          <a:extLst>
            <a:ext uri="{FF2B5EF4-FFF2-40B4-BE49-F238E27FC236}">
              <a16:creationId xmlns:a16="http://schemas.microsoft.com/office/drawing/2014/main" id="{00000000-0008-0000-08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77" name="Text Box 15">
          <a:extLst>
            <a:ext uri="{FF2B5EF4-FFF2-40B4-BE49-F238E27FC236}">
              <a16:creationId xmlns:a16="http://schemas.microsoft.com/office/drawing/2014/main" id="{00000000-0008-0000-08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78" name="Text Box 15">
          <a:extLst>
            <a:ext uri="{FF2B5EF4-FFF2-40B4-BE49-F238E27FC236}">
              <a16:creationId xmlns:a16="http://schemas.microsoft.com/office/drawing/2014/main" id="{00000000-0008-0000-08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79" name="Text Box 15">
          <a:extLst>
            <a:ext uri="{FF2B5EF4-FFF2-40B4-BE49-F238E27FC236}">
              <a16:creationId xmlns:a16="http://schemas.microsoft.com/office/drawing/2014/main" id="{00000000-0008-0000-08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80" name="Text Box 15">
          <a:extLst>
            <a:ext uri="{FF2B5EF4-FFF2-40B4-BE49-F238E27FC236}">
              <a16:creationId xmlns:a16="http://schemas.microsoft.com/office/drawing/2014/main" id="{00000000-0008-0000-08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81" name="Text Box 15">
          <a:extLst>
            <a:ext uri="{FF2B5EF4-FFF2-40B4-BE49-F238E27FC236}">
              <a16:creationId xmlns:a16="http://schemas.microsoft.com/office/drawing/2014/main" id="{00000000-0008-0000-08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82" name="Text Box 15">
          <a:extLst>
            <a:ext uri="{FF2B5EF4-FFF2-40B4-BE49-F238E27FC236}">
              <a16:creationId xmlns:a16="http://schemas.microsoft.com/office/drawing/2014/main" id="{00000000-0008-0000-08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83" name="Text Box 15">
          <a:extLst>
            <a:ext uri="{FF2B5EF4-FFF2-40B4-BE49-F238E27FC236}">
              <a16:creationId xmlns:a16="http://schemas.microsoft.com/office/drawing/2014/main" id="{00000000-0008-0000-08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84" name="Text Box 15">
          <a:extLst>
            <a:ext uri="{FF2B5EF4-FFF2-40B4-BE49-F238E27FC236}">
              <a16:creationId xmlns:a16="http://schemas.microsoft.com/office/drawing/2014/main" id="{00000000-0008-0000-08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85" name="Text Box 15">
          <a:extLst>
            <a:ext uri="{FF2B5EF4-FFF2-40B4-BE49-F238E27FC236}">
              <a16:creationId xmlns:a16="http://schemas.microsoft.com/office/drawing/2014/main" id="{00000000-0008-0000-08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86" name="Text Box 15">
          <a:extLst>
            <a:ext uri="{FF2B5EF4-FFF2-40B4-BE49-F238E27FC236}">
              <a16:creationId xmlns:a16="http://schemas.microsoft.com/office/drawing/2014/main" id="{00000000-0008-0000-08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87" name="Text Box 15">
          <a:extLst>
            <a:ext uri="{FF2B5EF4-FFF2-40B4-BE49-F238E27FC236}">
              <a16:creationId xmlns:a16="http://schemas.microsoft.com/office/drawing/2014/main" id="{00000000-0008-0000-08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88" name="Text Box 15">
          <a:extLst>
            <a:ext uri="{FF2B5EF4-FFF2-40B4-BE49-F238E27FC236}">
              <a16:creationId xmlns:a16="http://schemas.microsoft.com/office/drawing/2014/main" id="{00000000-0008-0000-08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89" name="Text Box 15">
          <a:extLst>
            <a:ext uri="{FF2B5EF4-FFF2-40B4-BE49-F238E27FC236}">
              <a16:creationId xmlns:a16="http://schemas.microsoft.com/office/drawing/2014/main" id="{00000000-0008-0000-08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90" name="Text Box 15">
          <a:extLst>
            <a:ext uri="{FF2B5EF4-FFF2-40B4-BE49-F238E27FC236}">
              <a16:creationId xmlns:a16="http://schemas.microsoft.com/office/drawing/2014/main" id="{00000000-0008-0000-08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91" name="Text Box 15">
          <a:extLst>
            <a:ext uri="{FF2B5EF4-FFF2-40B4-BE49-F238E27FC236}">
              <a16:creationId xmlns:a16="http://schemas.microsoft.com/office/drawing/2014/main" id="{00000000-0008-0000-08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92" name="Text Box 15">
          <a:extLst>
            <a:ext uri="{FF2B5EF4-FFF2-40B4-BE49-F238E27FC236}">
              <a16:creationId xmlns:a16="http://schemas.microsoft.com/office/drawing/2014/main" id="{00000000-0008-0000-08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93" name="Text Box 15">
          <a:extLst>
            <a:ext uri="{FF2B5EF4-FFF2-40B4-BE49-F238E27FC236}">
              <a16:creationId xmlns:a16="http://schemas.microsoft.com/office/drawing/2014/main" id="{00000000-0008-0000-08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94" name="Text Box 15">
          <a:extLst>
            <a:ext uri="{FF2B5EF4-FFF2-40B4-BE49-F238E27FC236}">
              <a16:creationId xmlns:a16="http://schemas.microsoft.com/office/drawing/2014/main" id="{00000000-0008-0000-08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95" name="Text Box 15">
          <a:extLst>
            <a:ext uri="{FF2B5EF4-FFF2-40B4-BE49-F238E27FC236}">
              <a16:creationId xmlns:a16="http://schemas.microsoft.com/office/drawing/2014/main" id="{00000000-0008-0000-08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96" name="Text Box 15">
          <a:extLst>
            <a:ext uri="{FF2B5EF4-FFF2-40B4-BE49-F238E27FC236}">
              <a16:creationId xmlns:a16="http://schemas.microsoft.com/office/drawing/2014/main" id="{00000000-0008-0000-08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97" name="Text Box 15">
          <a:extLst>
            <a:ext uri="{FF2B5EF4-FFF2-40B4-BE49-F238E27FC236}">
              <a16:creationId xmlns:a16="http://schemas.microsoft.com/office/drawing/2014/main" id="{00000000-0008-0000-08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298" name="Text Box 15">
          <a:extLst>
            <a:ext uri="{FF2B5EF4-FFF2-40B4-BE49-F238E27FC236}">
              <a16:creationId xmlns:a16="http://schemas.microsoft.com/office/drawing/2014/main" id="{00000000-0008-0000-08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299" name="Text Box 15">
          <a:extLst>
            <a:ext uri="{FF2B5EF4-FFF2-40B4-BE49-F238E27FC236}">
              <a16:creationId xmlns:a16="http://schemas.microsoft.com/office/drawing/2014/main" id="{00000000-0008-0000-08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00" name="Text Box 15">
          <a:extLst>
            <a:ext uri="{FF2B5EF4-FFF2-40B4-BE49-F238E27FC236}">
              <a16:creationId xmlns:a16="http://schemas.microsoft.com/office/drawing/2014/main" id="{00000000-0008-0000-08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01" name="Text Box 15">
          <a:extLst>
            <a:ext uri="{FF2B5EF4-FFF2-40B4-BE49-F238E27FC236}">
              <a16:creationId xmlns:a16="http://schemas.microsoft.com/office/drawing/2014/main" id="{00000000-0008-0000-08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02" name="Text Box 15">
          <a:extLst>
            <a:ext uri="{FF2B5EF4-FFF2-40B4-BE49-F238E27FC236}">
              <a16:creationId xmlns:a16="http://schemas.microsoft.com/office/drawing/2014/main" id="{00000000-0008-0000-08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03" name="Text Box 15">
          <a:extLst>
            <a:ext uri="{FF2B5EF4-FFF2-40B4-BE49-F238E27FC236}">
              <a16:creationId xmlns:a16="http://schemas.microsoft.com/office/drawing/2014/main" id="{00000000-0008-0000-08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04" name="Text Box 15">
          <a:extLst>
            <a:ext uri="{FF2B5EF4-FFF2-40B4-BE49-F238E27FC236}">
              <a16:creationId xmlns:a16="http://schemas.microsoft.com/office/drawing/2014/main" id="{00000000-0008-0000-08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05" name="Text Box 15">
          <a:extLst>
            <a:ext uri="{FF2B5EF4-FFF2-40B4-BE49-F238E27FC236}">
              <a16:creationId xmlns:a16="http://schemas.microsoft.com/office/drawing/2014/main" id="{00000000-0008-0000-08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06" name="Text Box 15">
          <a:extLst>
            <a:ext uri="{FF2B5EF4-FFF2-40B4-BE49-F238E27FC236}">
              <a16:creationId xmlns:a16="http://schemas.microsoft.com/office/drawing/2014/main" id="{00000000-0008-0000-08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07" name="Text Box 15">
          <a:extLst>
            <a:ext uri="{FF2B5EF4-FFF2-40B4-BE49-F238E27FC236}">
              <a16:creationId xmlns:a16="http://schemas.microsoft.com/office/drawing/2014/main" id="{00000000-0008-0000-08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08" name="Text Box 15">
          <a:extLst>
            <a:ext uri="{FF2B5EF4-FFF2-40B4-BE49-F238E27FC236}">
              <a16:creationId xmlns:a16="http://schemas.microsoft.com/office/drawing/2014/main" id="{00000000-0008-0000-08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09" name="Text Box 15">
          <a:extLst>
            <a:ext uri="{FF2B5EF4-FFF2-40B4-BE49-F238E27FC236}">
              <a16:creationId xmlns:a16="http://schemas.microsoft.com/office/drawing/2014/main" id="{00000000-0008-0000-08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10" name="Text Box 15">
          <a:extLst>
            <a:ext uri="{FF2B5EF4-FFF2-40B4-BE49-F238E27FC236}">
              <a16:creationId xmlns:a16="http://schemas.microsoft.com/office/drawing/2014/main" id="{00000000-0008-0000-08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11" name="Text Box 15">
          <a:extLst>
            <a:ext uri="{FF2B5EF4-FFF2-40B4-BE49-F238E27FC236}">
              <a16:creationId xmlns:a16="http://schemas.microsoft.com/office/drawing/2014/main" id="{00000000-0008-0000-08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12" name="Text Box 15">
          <a:extLst>
            <a:ext uri="{FF2B5EF4-FFF2-40B4-BE49-F238E27FC236}">
              <a16:creationId xmlns:a16="http://schemas.microsoft.com/office/drawing/2014/main" id="{00000000-0008-0000-08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13" name="Text Box 15">
          <a:extLst>
            <a:ext uri="{FF2B5EF4-FFF2-40B4-BE49-F238E27FC236}">
              <a16:creationId xmlns:a16="http://schemas.microsoft.com/office/drawing/2014/main" id="{00000000-0008-0000-08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14" name="Text Box 15">
          <a:extLst>
            <a:ext uri="{FF2B5EF4-FFF2-40B4-BE49-F238E27FC236}">
              <a16:creationId xmlns:a16="http://schemas.microsoft.com/office/drawing/2014/main" id="{00000000-0008-0000-08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15" name="Text Box 15">
          <a:extLst>
            <a:ext uri="{FF2B5EF4-FFF2-40B4-BE49-F238E27FC236}">
              <a16:creationId xmlns:a16="http://schemas.microsoft.com/office/drawing/2014/main" id="{00000000-0008-0000-08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16" name="Text Box 15">
          <a:extLst>
            <a:ext uri="{FF2B5EF4-FFF2-40B4-BE49-F238E27FC236}">
              <a16:creationId xmlns:a16="http://schemas.microsoft.com/office/drawing/2014/main" id="{00000000-0008-0000-08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17" name="Text Box 15">
          <a:extLst>
            <a:ext uri="{FF2B5EF4-FFF2-40B4-BE49-F238E27FC236}">
              <a16:creationId xmlns:a16="http://schemas.microsoft.com/office/drawing/2014/main" id="{00000000-0008-0000-08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18" name="Text Box 15">
          <a:extLst>
            <a:ext uri="{FF2B5EF4-FFF2-40B4-BE49-F238E27FC236}">
              <a16:creationId xmlns:a16="http://schemas.microsoft.com/office/drawing/2014/main" id="{00000000-0008-0000-08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19" name="Text Box 15">
          <a:extLst>
            <a:ext uri="{FF2B5EF4-FFF2-40B4-BE49-F238E27FC236}">
              <a16:creationId xmlns:a16="http://schemas.microsoft.com/office/drawing/2014/main" id="{00000000-0008-0000-08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20" name="Text Box 15">
          <a:extLst>
            <a:ext uri="{FF2B5EF4-FFF2-40B4-BE49-F238E27FC236}">
              <a16:creationId xmlns:a16="http://schemas.microsoft.com/office/drawing/2014/main" id="{00000000-0008-0000-08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21" name="Text Box 15">
          <a:extLst>
            <a:ext uri="{FF2B5EF4-FFF2-40B4-BE49-F238E27FC236}">
              <a16:creationId xmlns:a16="http://schemas.microsoft.com/office/drawing/2014/main" id="{00000000-0008-0000-08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22" name="Text Box 15">
          <a:extLst>
            <a:ext uri="{FF2B5EF4-FFF2-40B4-BE49-F238E27FC236}">
              <a16:creationId xmlns:a16="http://schemas.microsoft.com/office/drawing/2014/main" id="{00000000-0008-0000-08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23" name="Text Box 15">
          <a:extLst>
            <a:ext uri="{FF2B5EF4-FFF2-40B4-BE49-F238E27FC236}">
              <a16:creationId xmlns:a16="http://schemas.microsoft.com/office/drawing/2014/main" id="{00000000-0008-0000-08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24" name="Text Box 15">
          <a:extLst>
            <a:ext uri="{FF2B5EF4-FFF2-40B4-BE49-F238E27FC236}">
              <a16:creationId xmlns:a16="http://schemas.microsoft.com/office/drawing/2014/main" id="{00000000-0008-0000-08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25" name="Text Box 15">
          <a:extLst>
            <a:ext uri="{FF2B5EF4-FFF2-40B4-BE49-F238E27FC236}">
              <a16:creationId xmlns:a16="http://schemas.microsoft.com/office/drawing/2014/main" id="{00000000-0008-0000-08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26" name="Text Box 15">
          <a:extLst>
            <a:ext uri="{FF2B5EF4-FFF2-40B4-BE49-F238E27FC236}">
              <a16:creationId xmlns:a16="http://schemas.microsoft.com/office/drawing/2014/main" id="{00000000-0008-0000-08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27" name="Text Box 15">
          <a:extLst>
            <a:ext uri="{FF2B5EF4-FFF2-40B4-BE49-F238E27FC236}">
              <a16:creationId xmlns:a16="http://schemas.microsoft.com/office/drawing/2014/main" id="{00000000-0008-0000-08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28" name="Text Box 15">
          <a:extLst>
            <a:ext uri="{FF2B5EF4-FFF2-40B4-BE49-F238E27FC236}">
              <a16:creationId xmlns:a16="http://schemas.microsoft.com/office/drawing/2014/main" id="{00000000-0008-0000-08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29" name="Text Box 15">
          <a:extLst>
            <a:ext uri="{FF2B5EF4-FFF2-40B4-BE49-F238E27FC236}">
              <a16:creationId xmlns:a16="http://schemas.microsoft.com/office/drawing/2014/main" id="{00000000-0008-0000-08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30" name="Text Box 15">
          <a:extLst>
            <a:ext uri="{FF2B5EF4-FFF2-40B4-BE49-F238E27FC236}">
              <a16:creationId xmlns:a16="http://schemas.microsoft.com/office/drawing/2014/main" id="{00000000-0008-0000-08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31" name="Text Box 15">
          <a:extLst>
            <a:ext uri="{FF2B5EF4-FFF2-40B4-BE49-F238E27FC236}">
              <a16:creationId xmlns:a16="http://schemas.microsoft.com/office/drawing/2014/main" id="{00000000-0008-0000-08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32" name="Text Box 15">
          <a:extLst>
            <a:ext uri="{FF2B5EF4-FFF2-40B4-BE49-F238E27FC236}">
              <a16:creationId xmlns:a16="http://schemas.microsoft.com/office/drawing/2014/main" id="{00000000-0008-0000-08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33" name="Text Box 15">
          <a:extLst>
            <a:ext uri="{FF2B5EF4-FFF2-40B4-BE49-F238E27FC236}">
              <a16:creationId xmlns:a16="http://schemas.microsoft.com/office/drawing/2014/main" id="{00000000-0008-0000-08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34" name="Text Box 15">
          <a:extLst>
            <a:ext uri="{FF2B5EF4-FFF2-40B4-BE49-F238E27FC236}">
              <a16:creationId xmlns:a16="http://schemas.microsoft.com/office/drawing/2014/main" id="{00000000-0008-0000-08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35" name="Text Box 15">
          <a:extLst>
            <a:ext uri="{FF2B5EF4-FFF2-40B4-BE49-F238E27FC236}">
              <a16:creationId xmlns:a16="http://schemas.microsoft.com/office/drawing/2014/main" id="{00000000-0008-0000-08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36" name="Text Box 15">
          <a:extLst>
            <a:ext uri="{FF2B5EF4-FFF2-40B4-BE49-F238E27FC236}">
              <a16:creationId xmlns:a16="http://schemas.microsoft.com/office/drawing/2014/main" id="{00000000-0008-0000-08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37" name="Text Box 15">
          <a:extLst>
            <a:ext uri="{FF2B5EF4-FFF2-40B4-BE49-F238E27FC236}">
              <a16:creationId xmlns:a16="http://schemas.microsoft.com/office/drawing/2014/main" id="{00000000-0008-0000-08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38" name="Text Box 15">
          <a:extLst>
            <a:ext uri="{FF2B5EF4-FFF2-40B4-BE49-F238E27FC236}">
              <a16:creationId xmlns:a16="http://schemas.microsoft.com/office/drawing/2014/main" id="{00000000-0008-0000-08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39" name="Text Box 15">
          <a:extLst>
            <a:ext uri="{FF2B5EF4-FFF2-40B4-BE49-F238E27FC236}">
              <a16:creationId xmlns:a16="http://schemas.microsoft.com/office/drawing/2014/main" id="{00000000-0008-0000-08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40" name="Text Box 15">
          <a:extLst>
            <a:ext uri="{FF2B5EF4-FFF2-40B4-BE49-F238E27FC236}">
              <a16:creationId xmlns:a16="http://schemas.microsoft.com/office/drawing/2014/main" id="{00000000-0008-0000-08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41" name="Text Box 15">
          <a:extLst>
            <a:ext uri="{FF2B5EF4-FFF2-40B4-BE49-F238E27FC236}">
              <a16:creationId xmlns:a16="http://schemas.microsoft.com/office/drawing/2014/main" id="{00000000-0008-0000-08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42" name="Text Box 15">
          <a:extLst>
            <a:ext uri="{FF2B5EF4-FFF2-40B4-BE49-F238E27FC236}">
              <a16:creationId xmlns:a16="http://schemas.microsoft.com/office/drawing/2014/main" id="{00000000-0008-0000-08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43" name="Text Box 15">
          <a:extLst>
            <a:ext uri="{FF2B5EF4-FFF2-40B4-BE49-F238E27FC236}">
              <a16:creationId xmlns:a16="http://schemas.microsoft.com/office/drawing/2014/main" id="{00000000-0008-0000-08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44" name="Text Box 15">
          <a:extLst>
            <a:ext uri="{FF2B5EF4-FFF2-40B4-BE49-F238E27FC236}">
              <a16:creationId xmlns:a16="http://schemas.microsoft.com/office/drawing/2014/main" id="{00000000-0008-0000-08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45" name="Text Box 15">
          <a:extLst>
            <a:ext uri="{FF2B5EF4-FFF2-40B4-BE49-F238E27FC236}">
              <a16:creationId xmlns:a16="http://schemas.microsoft.com/office/drawing/2014/main" id="{00000000-0008-0000-08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46" name="Text Box 15">
          <a:extLst>
            <a:ext uri="{FF2B5EF4-FFF2-40B4-BE49-F238E27FC236}">
              <a16:creationId xmlns:a16="http://schemas.microsoft.com/office/drawing/2014/main" id="{00000000-0008-0000-08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47" name="Text Box 15">
          <a:extLst>
            <a:ext uri="{FF2B5EF4-FFF2-40B4-BE49-F238E27FC236}">
              <a16:creationId xmlns:a16="http://schemas.microsoft.com/office/drawing/2014/main" id="{00000000-0008-0000-08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48" name="Text Box 15">
          <a:extLst>
            <a:ext uri="{FF2B5EF4-FFF2-40B4-BE49-F238E27FC236}">
              <a16:creationId xmlns:a16="http://schemas.microsoft.com/office/drawing/2014/main" id="{00000000-0008-0000-08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49" name="Text Box 15">
          <a:extLst>
            <a:ext uri="{FF2B5EF4-FFF2-40B4-BE49-F238E27FC236}">
              <a16:creationId xmlns:a16="http://schemas.microsoft.com/office/drawing/2014/main" id="{00000000-0008-0000-08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50" name="Text Box 15">
          <a:extLst>
            <a:ext uri="{FF2B5EF4-FFF2-40B4-BE49-F238E27FC236}">
              <a16:creationId xmlns:a16="http://schemas.microsoft.com/office/drawing/2014/main" id="{00000000-0008-0000-08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51" name="Text Box 15">
          <a:extLst>
            <a:ext uri="{FF2B5EF4-FFF2-40B4-BE49-F238E27FC236}">
              <a16:creationId xmlns:a16="http://schemas.microsoft.com/office/drawing/2014/main" id="{00000000-0008-0000-08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52" name="Text Box 15">
          <a:extLst>
            <a:ext uri="{FF2B5EF4-FFF2-40B4-BE49-F238E27FC236}">
              <a16:creationId xmlns:a16="http://schemas.microsoft.com/office/drawing/2014/main" id="{00000000-0008-0000-08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53" name="Text Box 15">
          <a:extLst>
            <a:ext uri="{FF2B5EF4-FFF2-40B4-BE49-F238E27FC236}">
              <a16:creationId xmlns:a16="http://schemas.microsoft.com/office/drawing/2014/main" id="{00000000-0008-0000-08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54" name="Text Box 15">
          <a:extLst>
            <a:ext uri="{FF2B5EF4-FFF2-40B4-BE49-F238E27FC236}">
              <a16:creationId xmlns:a16="http://schemas.microsoft.com/office/drawing/2014/main" id="{00000000-0008-0000-08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55" name="Text Box 15">
          <a:extLst>
            <a:ext uri="{FF2B5EF4-FFF2-40B4-BE49-F238E27FC236}">
              <a16:creationId xmlns:a16="http://schemas.microsoft.com/office/drawing/2014/main" id="{00000000-0008-0000-08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56" name="Text Box 15">
          <a:extLst>
            <a:ext uri="{FF2B5EF4-FFF2-40B4-BE49-F238E27FC236}">
              <a16:creationId xmlns:a16="http://schemas.microsoft.com/office/drawing/2014/main" id="{00000000-0008-0000-08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57" name="Text Box 15">
          <a:extLst>
            <a:ext uri="{FF2B5EF4-FFF2-40B4-BE49-F238E27FC236}">
              <a16:creationId xmlns:a16="http://schemas.microsoft.com/office/drawing/2014/main" id="{00000000-0008-0000-08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58" name="Text Box 15">
          <a:extLst>
            <a:ext uri="{FF2B5EF4-FFF2-40B4-BE49-F238E27FC236}">
              <a16:creationId xmlns:a16="http://schemas.microsoft.com/office/drawing/2014/main" id="{00000000-0008-0000-08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59" name="Text Box 15">
          <a:extLst>
            <a:ext uri="{FF2B5EF4-FFF2-40B4-BE49-F238E27FC236}">
              <a16:creationId xmlns:a16="http://schemas.microsoft.com/office/drawing/2014/main" id="{00000000-0008-0000-08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60" name="Text Box 15">
          <a:extLst>
            <a:ext uri="{FF2B5EF4-FFF2-40B4-BE49-F238E27FC236}">
              <a16:creationId xmlns:a16="http://schemas.microsoft.com/office/drawing/2014/main" id="{00000000-0008-0000-08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61" name="Text Box 15">
          <a:extLst>
            <a:ext uri="{FF2B5EF4-FFF2-40B4-BE49-F238E27FC236}">
              <a16:creationId xmlns:a16="http://schemas.microsoft.com/office/drawing/2014/main" id="{00000000-0008-0000-08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62" name="Text Box 15">
          <a:extLst>
            <a:ext uri="{FF2B5EF4-FFF2-40B4-BE49-F238E27FC236}">
              <a16:creationId xmlns:a16="http://schemas.microsoft.com/office/drawing/2014/main" id="{00000000-0008-0000-08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63" name="Text Box 15">
          <a:extLst>
            <a:ext uri="{FF2B5EF4-FFF2-40B4-BE49-F238E27FC236}">
              <a16:creationId xmlns:a16="http://schemas.microsoft.com/office/drawing/2014/main" id="{00000000-0008-0000-08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64" name="Text Box 15">
          <a:extLst>
            <a:ext uri="{FF2B5EF4-FFF2-40B4-BE49-F238E27FC236}">
              <a16:creationId xmlns:a16="http://schemas.microsoft.com/office/drawing/2014/main" id="{00000000-0008-0000-08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65" name="Text Box 15">
          <a:extLst>
            <a:ext uri="{FF2B5EF4-FFF2-40B4-BE49-F238E27FC236}">
              <a16:creationId xmlns:a16="http://schemas.microsoft.com/office/drawing/2014/main" id="{00000000-0008-0000-08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66" name="Text Box 15">
          <a:extLst>
            <a:ext uri="{FF2B5EF4-FFF2-40B4-BE49-F238E27FC236}">
              <a16:creationId xmlns:a16="http://schemas.microsoft.com/office/drawing/2014/main" id="{00000000-0008-0000-08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67" name="Text Box 15">
          <a:extLst>
            <a:ext uri="{FF2B5EF4-FFF2-40B4-BE49-F238E27FC236}">
              <a16:creationId xmlns:a16="http://schemas.microsoft.com/office/drawing/2014/main" id="{00000000-0008-0000-08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68" name="Text Box 15">
          <a:extLst>
            <a:ext uri="{FF2B5EF4-FFF2-40B4-BE49-F238E27FC236}">
              <a16:creationId xmlns:a16="http://schemas.microsoft.com/office/drawing/2014/main" id="{00000000-0008-0000-08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69" name="Text Box 15">
          <a:extLst>
            <a:ext uri="{FF2B5EF4-FFF2-40B4-BE49-F238E27FC236}">
              <a16:creationId xmlns:a16="http://schemas.microsoft.com/office/drawing/2014/main" id="{00000000-0008-0000-08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70" name="Text Box 15">
          <a:extLst>
            <a:ext uri="{FF2B5EF4-FFF2-40B4-BE49-F238E27FC236}">
              <a16:creationId xmlns:a16="http://schemas.microsoft.com/office/drawing/2014/main" id="{00000000-0008-0000-08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71" name="Text Box 15">
          <a:extLst>
            <a:ext uri="{FF2B5EF4-FFF2-40B4-BE49-F238E27FC236}">
              <a16:creationId xmlns:a16="http://schemas.microsoft.com/office/drawing/2014/main" id="{00000000-0008-0000-08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72" name="Text Box 15">
          <a:extLst>
            <a:ext uri="{FF2B5EF4-FFF2-40B4-BE49-F238E27FC236}">
              <a16:creationId xmlns:a16="http://schemas.microsoft.com/office/drawing/2014/main" id="{00000000-0008-0000-08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73" name="Text Box 15">
          <a:extLst>
            <a:ext uri="{FF2B5EF4-FFF2-40B4-BE49-F238E27FC236}">
              <a16:creationId xmlns:a16="http://schemas.microsoft.com/office/drawing/2014/main" id="{00000000-0008-0000-08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74" name="Text Box 15">
          <a:extLst>
            <a:ext uri="{FF2B5EF4-FFF2-40B4-BE49-F238E27FC236}">
              <a16:creationId xmlns:a16="http://schemas.microsoft.com/office/drawing/2014/main" id="{00000000-0008-0000-08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75" name="Text Box 15">
          <a:extLst>
            <a:ext uri="{FF2B5EF4-FFF2-40B4-BE49-F238E27FC236}">
              <a16:creationId xmlns:a16="http://schemas.microsoft.com/office/drawing/2014/main" id="{00000000-0008-0000-08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76" name="Text Box 15">
          <a:extLst>
            <a:ext uri="{FF2B5EF4-FFF2-40B4-BE49-F238E27FC236}">
              <a16:creationId xmlns:a16="http://schemas.microsoft.com/office/drawing/2014/main" id="{00000000-0008-0000-08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77" name="Text Box 15">
          <a:extLst>
            <a:ext uri="{FF2B5EF4-FFF2-40B4-BE49-F238E27FC236}">
              <a16:creationId xmlns:a16="http://schemas.microsoft.com/office/drawing/2014/main" id="{00000000-0008-0000-08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78" name="Text Box 15">
          <a:extLst>
            <a:ext uri="{FF2B5EF4-FFF2-40B4-BE49-F238E27FC236}">
              <a16:creationId xmlns:a16="http://schemas.microsoft.com/office/drawing/2014/main" id="{00000000-0008-0000-08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79" name="Text Box 15">
          <a:extLst>
            <a:ext uri="{FF2B5EF4-FFF2-40B4-BE49-F238E27FC236}">
              <a16:creationId xmlns:a16="http://schemas.microsoft.com/office/drawing/2014/main" id="{00000000-0008-0000-08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80" name="Text Box 15">
          <a:extLst>
            <a:ext uri="{FF2B5EF4-FFF2-40B4-BE49-F238E27FC236}">
              <a16:creationId xmlns:a16="http://schemas.microsoft.com/office/drawing/2014/main" id="{00000000-0008-0000-08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81" name="Text Box 15">
          <a:extLst>
            <a:ext uri="{FF2B5EF4-FFF2-40B4-BE49-F238E27FC236}">
              <a16:creationId xmlns:a16="http://schemas.microsoft.com/office/drawing/2014/main" id="{00000000-0008-0000-08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82" name="Text Box 15">
          <a:extLst>
            <a:ext uri="{FF2B5EF4-FFF2-40B4-BE49-F238E27FC236}">
              <a16:creationId xmlns:a16="http://schemas.microsoft.com/office/drawing/2014/main" id="{00000000-0008-0000-08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83" name="Text Box 15">
          <a:extLst>
            <a:ext uri="{FF2B5EF4-FFF2-40B4-BE49-F238E27FC236}">
              <a16:creationId xmlns:a16="http://schemas.microsoft.com/office/drawing/2014/main" id="{00000000-0008-0000-08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84" name="Text Box 15">
          <a:extLst>
            <a:ext uri="{FF2B5EF4-FFF2-40B4-BE49-F238E27FC236}">
              <a16:creationId xmlns:a16="http://schemas.microsoft.com/office/drawing/2014/main" id="{00000000-0008-0000-08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85" name="Text Box 15">
          <a:extLst>
            <a:ext uri="{FF2B5EF4-FFF2-40B4-BE49-F238E27FC236}">
              <a16:creationId xmlns:a16="http://schemas.microsoft.com/office/drawing/2014/main" id="{00000000-0008-0000-08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86" name="Text Box 15">
          <a:extLst>
            <a:ext uri="{FF2B5EF4-FFF2-40B4-BE49-F238E27FC236}">
              <a16:creationId xmlns:a16="http://schemas.microsoft.com/office/drawing/2014/main" id="{00000000-0008-0000-08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87" name="Text Box 15">
          <a:extLst>
            <a:ext uri="{FF2B5EF4-FFF2-40B4-BE49-F238E27FC236}">
              <a16:creationId xmlns:a16="http://schemas.microsoft.com/office/drawing/2014/main" id="{00000000-0008-0000-08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88" name="Text Box 15">
          <a:extLst>
            <a:ext uri="{FF2B5EF4-FFF2-40B4-BE49-F238E27FC236}">
              <a16:creationId xmlns:a16="http://schemas.microsoft.com/office/drawing/2014/main" id="{00000000-0008-0000-08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89" name="Text Box 15">
          <a:extLst>
            <a:ext uri="{FF2B5EF4-FFF2-40B4-BE49-F238E27FC236}">
              <a16:creationId xmlns:a16="http://schemas.microsoft.com/office/drawing/2014/main" id="{00000000-0008-0000-08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90" name="Text Box 15">
          <a:extLst>
            <a:ext uri="{FF2B5EF4-FFF2-40B4-BE49-F238E27FC236}">
              <a16:creationId xmlns:a16="http://schemas.microsoft.com/office/drawing/2014/main" id="{00000000-0008-0000-08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91" name="Text Box 15">
          <a:extLst>
            <a:ext uri="{FF2B5EF4-FFF2-40B4-BE49-F238E27FC236}">
              <a16:creationId xmlns:a16="http://schemas.microsoft.com/office/drawing/2014/main" id="{00000000-0008-0000-08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392" name="Text Box 15">
          <a:extLst>
            <a:ext uri="{FF2B5EF4-FFF2-40B4-BE49-F238E27FC236}">
              <a16:creationId xmlns:a16="http://schemas.microsoft.com/office/drawing/2014/main" id="{00000000-0008-0000-08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93" name="Text Box 15">
          <a:extLst>
            <a:ext uri="{FF2B5EF4-FFF2-40B4-BE49-F238E27FC236}">
              <a16:creationId xmlns:a16="http://schemas.microsoft.com/office/drawing/2014/main" id="{00000000-0008-0000-08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94" name="Text Box 15">
          <a:extLst>
            <a:ext uri="{FF2B5EF4-FFF2-40B4-BE49-F238E27FC236}">
              <a16:creationId xmlns:a16="http://schemas.microsoft.com/office/drawing/2014/main" id="{00000000-0008-0000-08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95" name="Text Box 15">
          <a:extLst>
            <a:ext uri="{FF2B5EF4-FFF2-40B4-BE49-F238E27FC236}">
              <a16:creationId xmlns:a16="http://schemas.microsoft.com/office/drawing/2014/main" id="{00000000-0008-0000-08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96" name="Text Box 15">
          <a:extLst>
            <a:ext uri="{FF2B5EF4-FFF2-40B4-BE49-F238E27FC236}">
              <a16:creationId xmlns:a16="http://schemas.microsoft.com/office/drawing/2014/main" id="{00000000-0008-0000-08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97" name="Text Box 15">
          <a:extLst>
            <a:ext uri="{FF2B5EF4-FFF2-40B4-BE49-F238E27FC236}">
              <a16:creationId xmlns:a16="http://schemas.microsoft.com/office/drawing/2014/main" id="{00000000-0008-0000-08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98" name="Text Box 15">
          <a:extLst>
            <a:ext uri="{FF2B5EF4-FFF2-40B4-BE49-F238E27FC236}">
              <a16:creationId xmlns:a16="http://schemas.microsoft.com/office/drawing/2014/main" id="{00000000-0008-0000-08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399" name="Text Box 15">
          <a:extLst>
            <a:ext uri="{FF2B5EF4-FFF2-40B4-BE49-F238E27FC236}">
              <a16:creationId xmlns:a16="http://schemas.microsoft.com/office/drawing/2014/main" id="{00000000-0008-0000-08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00" name="Text Box 15">
          <a:extLst>
            <a:ext uri="{FF2B5EF4-FFF2-40B4-BE49-F238E27FC236}">
              <a16:creationId xmlns:a16="http://schemas.microsoft.com/office/drawing/2014/main" id="{00000000-0008-0000-08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01" name="Text Box 15">
          <a:extLst>
            <a:ext uri="{FF2B5EF4-FFF2-40B4-BE49-F238E27FC236}">
              <a16:creationId xmlns:a16="http://schemas.microsoft.com/office/drawing/2014/main" id="{00000000-0008-0000-08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02" name="Text Box 15">
          <a:extLst>
            <a:ext uri="{FF2B5EF4-FFF2-40B4-BE49-F238E27FC236}">
              <a16:creationId xmlns:a16="http://schemas.microsoft.com/office/drawing/2014/main" id="{00000000-0008-0000-08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03" name="Text Box 15">
          <a:extLst>
            <a:ext uri="{FF2B5EF4-FFF2-40B4-BE49-F238E27FC236}">
              <a16:creationId xmlns:a16="http://schemas.microsoft.com/office/drawing/2014/main" id="{00000000-0008-0000-08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04" name="Text Box 15">
          <a:extLst>
            <a:ext uri="{FF2B5EF4-FFF2-40B4-BE49-F238E27FC236}">
              <a16:creationId xmlns:a16="http://schemas.microsoft.com/office/drawing/2014/main" id="{00000000-0008-0000-08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05" name="Text Box 15">
          <a:extLst>
            <a:ext uri="{FF2B5EF4-FFF2-40B4-BE49-F238E27FC236}">
              <a16:creationId xmlns:a16="http://schemas.microsoft.com/office/drawing/2014/main" id="{00000000-0008-0000-08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06" name="Text Box 15">
          <a:extLst>
            <a:ext uri="{FF2B5EF4-FFF2-40B4-BE49-F238E27FC236}">
              <a16:creationId xmlns:a16="http://schemas.microsoft.com/office/drawing/2014/main" id="{00000000-0008-0000-08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07" name="Text Box 15">
          <a:extLst>
            <a:ext uri="{FF2B5EF4-FFF2-40B4-BE49-F238E27FC236}">
              <a16:creationId xmlns:a16="http://schemas.microsoft.com/office/drawing/2014/main" id="{00000000-0008-0000-08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08" name="Text Box 15">
          <a:extLst>
            <a:ext uri="{FF2B5EF4-FFF2-40B4-BE49-F238E27FC236}">
              <a16:creationId xmlns:a16="http://schemas.microsoft.com/office/drawing/2014/main" id="{00000000-0008-0000-08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09" name="Text Box 15">
          <a:extLst>
            <a:ext uri="{FF2B5EF4-FFF2-40B4-BE49-F238E27FC236}">
              <a16:creationId xmlns:a16="http://schemas.microsoft.com/office/drawing/2014/main" id="{00000000-0008-0000-08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10" name="Text Box 15">
          <a:extLst>
            <a:ext uri="{FF2B5EF4-FFF2-40B4-BE49-F238E27FC236}">
              <a16:creationId xmlns:a16="http://schemas.microsoft.com/office/drawing/2014/main" id="{00000000-0008-0000-08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11" name="Text Box 15">
          <a:extLst>
            <a:ext uri="{FF2B5EF4-FFF2-40B4-BE49-F238E27FC236}">
              <a16:creationId xmlns:a16="http://schemas.microsoft.com/office/drawing/2014/main" id="{00000000-0008-0000-08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12" name="Text Box 15">
          <a:extLst>
            <a:ext uri="{FF2B5EF4-FFF2-40B4-BE49-F238E27FC236}">
              <a16:creationId xmlns:a16="http://schemas.microsoft.com/office/drawing/2014/main" id="{00000000-0008-0000-08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13" name="Text Box 15">
          <a:extLst>
            <a:ext uri="{FF2B5EF4-FFF2-40B4-BE49-F238E27FC236}">
              <a16:creationId xmlns:a16="http://schemas.microsoft.com/office/drawing/2014/main" id="{00000000-0008-0000-08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14" name="Text Box 15">
          <a:extLst>
            <a:ext uri="{FF2B5EF4-FFF2-40B4-BE49-F238E27FC236}">
              <a16:creationId xmlns:a16="http://schemas.microsoft.com/office/drawing/2014/main" id="{00000000-0008-0000-08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15" name="Text Box 15">
          <a:extLst>
            <a:ext uri="{FF2B5EF4-FFF2-40B4-BE49-F238E27FC236}">
              <a16:creationId xmlns:a16="http://schemas.microsoft.com/office/drawing/2014/main" id="{00000000-0008-0000-08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16" name="Text Box 15">
          <a:extLst>
            <a:ext uri="{FF2B5EF4-FFF2-40B4-BE49-F238E27FC236}">
              <a16:creationId xmlns:a16="http://schemas.microsoft.com/office/drawing/2014/main" id="{00000000-0008-0000-08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17" name="Text Box 15">
          <a:extLst>
            <a:ext uri="{FF2B5EF4-FFF2-40B4-BE49-F238E27FC236}">
              <a16:creationId xmlns:a16="http://schemas.microsoft.com/office/drawing/2014/main" id="{00000000-0008-0000-08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18" name="Text Box 15">
          <a:extLst>
            <a:ext uri="{FF2B5EF4-FFF2-40B4-BE49-F238E27FC236}">
              <a16:creationId xmlns:a16="http://schemas.microsoft.com/office/drawing/2014/main" id="{00000000-0008-0000-08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19" name="Text Box 15">
          <a:extLst>
            <a:ext uri="{FF2B5EF4-FFF2-40B4-BE49-F238E27FC236}">
              <a16:creationId xmlns:a16="http://schemas.microsoft.com/office/drawing/2014/main" id="{00000000-0008-0000-08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20" name="Text Box 15">
          <a:extLst>
            <a:ext uri="{FF2B5EF4-FFF2-40B4-BE49-F238E27FC236}">
              <a16:creationId xmlns:a16="http://schemas.microsoft.com/office/drawing/2014/main" id="{00000000-0008-0000-08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21" name="Text Box 15">
          <a:extLst>
            <a:ext uri="{FF2B5EF4-FFF2-40B4-BE49-F238E27FC236}">
              <a16:creationId xmlns:a16="http://schemas.microsoft.com/office/drawing/2014/main" id="{00000000-0008-0000-08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22" name="Text Box 15">
          <a:extLst>
            <a:ext uri="{FF2B5EF4-FFF2-40B4-BE49-F238E27FC236}">
              <a16:creationId xmlns:a16="http://schemas.microsoft.com/office/drawing/2014/main" id="{00000000-0008-0000-08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23" name="Text Box 15">
          <a:extLst>
            <a:ext uri="{FF2B5EF4-FFF2-40B4-BE49-F238E27FC236}">
              <a16:creationId xmlns:a16="http://schemas.microsoft.com/office/drawing/2014/main" id="{00000000-0008-0000-08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24" name="Text Box 15">
          <a:extLst>
            <a:ext uri="{FF2B5EF4-FFF2-40B4-BE49-F238E27FC236}">
              <a16:creationId xmlns:a16="http://schemas.microsoft.com/office/drawing/2014/main" id="{00000000-0008-0000-08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25" name="Text Box 15">
          <a:extLst>
            <a:ext uri="{FF2B5EF4-FFF2-40B4-BE49-F238E27FC236}">
              <a16:creationId xmlns:a16="http://schemas.microsoft.com/office/drawing/2014/main" id="{00000000-0008-0000-08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26" name="Text Box 15">
          <a:extLst>
            <a:ext uri="{FF2B5EF4-FFF2-40B4-BE49-F238E27FC236}">
              <a16:creationId xmlns:a16="http://schemas.microsoft.com/office/drawing/2014/main" id="{00000000-0008-0000-08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27" name="Text Box 15">
          <a:extLst>
            <a:ext uri="{FF2B5EF4-FFF2-40B4-BE49-F238E27FC236}">
              <a16:creationId xmlns:a16="http://schemas.microsoft.com/office/drawing/2014/main" id="{00000000-0008-0000-08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28" name="Text Box 15">
          <a:extLst>
            <a:ext uri="{FF2B5EF4-FFF2-40B4-BE49-F238E27FC236}">
              <a16:creationId xmlns:a16="http://schemas.microsoft.com/office/drawing/2014/main" id="{00000000-0008-0000-08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29" name="Text Box 15">
          <a:extLst>
            <a:ext uri="{FF2B5EF4-FFF2-40B4-BE49-F238E27FC236}">
              <a16:creationId xmlns:a16="http://schemas.microsoft.com/office/drawing/2014/main" id="{00000000-0008-0000-08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30" name="Text Box 15">
          <a:extLst>
            <a:ext uri="{FF2B5EF4-FFF2-40B4-BE49-F238E27FC236}">
              <a16:creationId xmlns:a16="http://schemas.microsoft.com/office/drawing/2014/main" id="{00000000-0008-0000-08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31" name="Text Box 15">
          <a:extLst>
            <a:ext uri="{FF2B5EF4-FFF2-40B4-BE49-F238E27FC236}">
              <a16:creationId xmlns:a16="http://schemas.microsoft.com/office/drawing/2014/main" id="{00000000-0008-0000-08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32" name="Text Box 15">
          <a:extLst>
            <a:ext uri="{FF2B5EF4-FFF2-40B4-BE49-F238E27FC236}">
              <a16:creationId xmlns:a16="http://schemas.microsoft.com/office/drawing/2014/main" id="{00000000-0008-0000-08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33" name="Text Box 15">
          <a:extLst>
            <a:ext uri="{FF2B5EF4-FFF2-40B4-BE49-F238E27FC236}">
              <a16:creationId xmlns:a16="http://schemas.microsoft.com/office/drawing/2014/main" id="{00000000-0008-0000-08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34" name="Text Box 15">
          <a:extLst>
            <a:ext uri="{FF2B5EF4-FFF2-40B4-BE49-F238E27FC236}">
              <a16:creationId xmlns:a16="http://schemas.microsoft.com/office/drawing/2014/main" id="{00000000-0008-0000-08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35" name="Text Box 15">
          <a:extLst>
            <a:ext uri="{FF2B5EF4-FFF2-40B4-BE49-F238E27FC236}">
              <a16:creationId xmlns:a16="http://schemas.microsoft.com/office/drawing/2014/main" id="{00000000-0008-0000-08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36" name="Text Box 15">
          <a:extLst>
            <a:ext uri="{FF2B5EF4-FFF2-40B4-BE49-F238E27FC236}">
              <a16:creationId xmlns:a16="http://schemas.microsoft.com/office/drawing/2014/main" id="{00000000-0008-0000-08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37" name="Text Box 15">
          <a:extLst>
            <a:ext uri="{FF2B5EF4-FFF2-40B4-BE49-F238E27FC236}">
              <a16:creationId xmlns:a16="http://schemas.microsoft.com/office/drawing/2014/main" id="{00000000-0008-0000-08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38" name="Text Box 15">
          <a:extLst>
            <a:ext uri="{FF2B5EF4-FFF2-40B4-BE49-F238E27FC236}">
              <a16:creationId xmlns:a16="http://schemas.microsoft.com/office/drawing/2014/main" id="{00000000-0008-0000-08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39" name="Text Box 15">
          <a:extLst>
            <a:ext uri="{FF2B5EF4-FFF2-40B4-BE49-F238E27FC236}">
              <a16:creationId xmlns:a16="http://schemas.microsoft.com/office/drawing/2014/main" id="{00000000-0008-0000-08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40" name="Text Box 15">
          <a:extLst>
            <a:ext uri="{FF2B5EF4-FFF2-40B4-BE49-F238E27FC236}">
              <a16:creationId xmlns:a16="http://schemas.microsoft.com/office/drawing/2014/main" id="{00000000-0008-0000-08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41" name="Text Box 15">
          <a:extLst>
            <a:ext uri="{FF2B5EF4-FFF2-40B4-BE49-F238E27FC236}">
              <a16:creationId xmlns:a16="http://schemas.microsoft.com/office/drawing/2014/main" id="{00000000-0008-0000-08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42" name="Text Box 15">
          <a:extLst>
            <a:ext uri="{FF2B5EF4-FFF2-40B4-BE49-F238E27FC236}">
              <a16:creationId xmlns:a16="http://schemas.microsoft.com/office/drawing/2014/main" id="{00000000-0008-0000-08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43" name="Text Box 15">
          <a:extLst>
            <a:ext uri="{FF2B5EF4-FFF2-40B4-BE49-F238E27FC236}">
              <a16:creationId xmlns:a16="http://schemas.microsoft.com/office/drawing/2014/main" id="{00000000-0008-0000-08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44" name="Text Box 15">
          <a:extLst>
            <a:ext uri="{FF2B5EF4-FFF2-40B4-BE49-F238E27FC236}">
              <a16:creationId xmlns:a16="http://schemas.microsoft.com/office/drawing/2014/main" id="{00000000-0008-0000-08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45" name="Text Box 15">
          <a:extLst>
            <a:ext uri="{FF2B5EF4-FFF2-40B4-BE49-F238E27FC236}">
              <a16:creationId xmlns:a16="http://schemas.microsoft.com/office/drawing/2014/main" id="{00000000-0008-0000-08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46" name="Text Box 15">
          <a:extLst>
            <a:ext uri="{FF2B5EF4-FFF2-40B4-BE49-F238E27FC236}">
              <a16:creationId xmlns:a16="http://schemas.microsoft.com/office/drawing/2014/main" id="{00000000-0008-0000-08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47" name="Text Box 15">
          <a:extLst>
            <a:ext uri="{FF2B5EF4-FFF2-40B4-BE49-F238E27FC236}">
              <a16:creationId xmlns:a16="http://schemas.microsoft.com/office/drawing/2014/main" id="{00000000-0008-0000-08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48" name="Text Box 15">
          <a:extLst>
            <a:ext uri="{FF2B5EF4-FFF2-40B4-BE49-F238E27FC236}">
              <a16:creationId xmlns:a16="http://schemas.microsoft.com/office/drawing/2014/main" id="{00000000-0008-0000-08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49" name="Text Box 15">
          <a:extLst>
            <a:ext uri="{FF2B5EF4-FFF2-40B4-BE49-F238E27FC236}">
              <a16:creationId xmlns:a16="http://schemas.microsoft.com/office/drawing/2014/main" id="{00000000-0008-0000-08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50" name="Text Box 15">
          <a:extLst>
            <a:ext uri="{FF2B5EF4-FFF2-40B4-BE49-F238E27FC236}">
              <a16:creationId xmlns:a16="http://schemas.microsoft.com/office/drawing/2014/main" id="{00000000-0008-0000-08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51" name="Text Box 15">
          <a:extLst>
            <a:ext uri="{FF2B5EF4-FFF2-40B4-BE49-F238E27FC236}">
              <a16:creationId xmlns:a16="http://schemas.microsoft.com/office/drawing/2014/main" id="{00000000-0008-0000-08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52" name="Text Box 15">
          <a:extLst>
            <a:ext uri="{FF2B5EF4-FFF2-40B4-BE49-F238E27FC236}">
              <a16:creationId xmlns:a16="http://schemas.microsoft.com/office/drawing/2014/main" id="{00000000-0008-0000-08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53" name="Text Box 15">
          <a:extLst>
            <a:ext uri="{FF2B5EF4-FFF2-40B4-BE49-F238E27FC236}">
              <a16:creationId xmlns:a16="http://schemas.microsoft.com/office/drawing/2014/main" id="{00000000-0008-0000-08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54" name="Text Box 15">
          <a:extLst>
            <a:ext uri="{FF2B5EF4-FFF2-40B4-BE49-F238E27FC236}">
              <a16:creationId xmlns:a16="http://schemas.microsoft.com/office/drawing/2014/main" id="{00000000-0008-0000-08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55" name="Text Box 15">
          <a:extLst>
            <a:ext uri="{FF2B5EF4-FFF2-40B4-BE49-F238E27FC236}">
              <a16:creationId xmlns:a16="http://schemas.microsoft.com/office/drawing/2014/main" id="{00000000-0008-0000-08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56" name="Text Box 15">
          <a:extLst>
            <a:ext uri="{FF2B5EF4-FFF2-40B4-BE49-F238E27FC236}">
              <a16:creationId xmlns:a16="http://schemas.microsoft.com/office/drawing/2014/main" id="{00000000-0008-0000-08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57" name="Text Box 15">
          <a:extLst>
            <a:ext uri="{FF2B5EF4-FFF2-40B4-BE49-F238E27FC236}">
              <a16:creationId xmlns:a16="http://schemas.microsoft.com/office/drawing/2014/main" id="{00000000-0008-0000-08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58" name="Text Box 15">
          <a:extLst>
            <a:ext uri="{FF2B5EF4-FFF2-40B4-BE49-F238E27FC236}">
              <a16:creationId xmlns:a16="http://schemas.microsoft.com/office/drawing/2014/main" id="{00000000-0008-0000-08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59" name="Text Box 15">
          <a:extLst>
            <a:ext uri="{FF2B5EF4-FFF2-40B4-BE49-F238E27FC236}">
              <a16:creationId xmlns:a16="http://schemas.microsoft.com/office/drawing/2014/main" id="{00000000-0008-0000-08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60" name="Text Box 15">
          <a:extLst>
            <a:ext uri="{FF2B5EF4-FFF2-40B4-BE49-F238E27FC236}">
              <a16:creationId xmlns:a16="http://schemas.microsoft.com/office/drawing/2014/main" id="{00000000-0008-0000-08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61" name="Text Box 15">
          <a:extLst>
            <a:ext uri="{FF2B5EF4-FFF2-40B4-BE49-F238E27FC236}">
              <a16:creationId xmlns:a16="http://schemas.microsoft.com/office/drawing/2014/main" id="{00000000-0008-0000-08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62" name="Text Box 15">
          <a:extLst>
            <a:ext uri="{FF2B5EF4-FFF2-40B4-BE49-F238E27FC236}">
              <a16:creationId xmlns:a16="http://schemas.microsoft.com/office/drawing/2014/main" id="{00000000-0008-0000-08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63" name="Text Box 15">
          <a:extLst>
            <a:ext uri="{FF2B5EF4-FFF2-40B4-BE49-F238E27FC236}">
              <a16:creationId xmlns:a16="http://schemas.microsoft.com/office/drawing/2014/main" id="{00000000-0008-0000-08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64" name="Text Box 15">
          <a:extLst>
            <a:ext uri="{FF2B5EF4-FFF2-40B4-BE49-F238E27FC236}">
              <a16:creationId xmlns:a16="http://schemas.microsoft.com/office/drawing/2014/main" id="{00000000-0008-0000-08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65" name="Text Box 15">
          <a:extLst>
            <a:ext uri="{FF2B5EF4-FFF2-40B4-BE49-F238E27FC236}">
              <a16:creationId xmlns:a16="http://schemas.microsoft.com/office/drawing/2014/main" id="{00000000-0008-0000-08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66" name="Text Box 15">
          <a:extLst>
            <a:ext uri="{FF2B5EF4-FFF2-40B4-BE49-F238E27FC236}">
              <a16:creationId xmlns:a16="http://schemas.microsoft.com/office/drawing/2014/main" id="{00000000-0008-0000-08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67" name="Text Box 15">
          <a:extLst>
            <a:ext uri="{FF2B5EF4-FFF2-40B4-BE49-F238E27FC236}">
              <a16:creationId xmlns:a16="http://schemas.microsoft.com/office/drawing/2014/main" id="{00000000-0008-0000-08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68" name="Text Box 15">
          <a:extLst>
            <a:ext uri="{FF2B5EF4-FFF2-40B4-BE49-F238E27FC236}">
              <a16:creationId xmlns:a16="http://schemas.microsoft.com/office/drawing/2014/main" id="{00000000-0008-0000-08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69" name="Text Box 15">
          <a:extLst>
            <a:ext uri="{FF2B5EF4-FFF2-40B4-BE49-F238E27FC236}">
              <a16:creationId xmlns:a16="http://schemas.microsoft.com/office/drawing/2014/main" id="{00000000-0008-0000-08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70" name="Text Box 15">
          <a:extLst>
            <a:ext uri="{FF2B5EF4-FFF2-40B4-BE49-F238E27FC236}">
              <a16:creationId xmlns:a16="http://schemas.microsoft.com/office/drawing/2014/main" id="{00000000-0008-0000-08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71" name="Text Box 15">
          <a:extLst>
            <a:ext uri="{FF2B5EF4-FFF2-40B4-BE49-F238E27FC236}">
              <a16:creationId xmlns:a16="http://schemas.microsoft.com/office/drawing/2014/main" id="{00000000-0008-0000-08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72" name="Text Box 15">
          <a:extLst>
            <a:ext uri="{FF2B5EF4-FFF2-40B4-BE49-F238E27FC236}">
              <a16:creationId xmlns:a16="http://schemas.microsoft.com/office/drawing/2014/main" id="{00000000-0008-0000-08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73" name="Text Box 15">
          <a:extLst>
            <a:ext uri="{FF2B5EF4-FFF2-40B4-BE49-F238E27FC236}">
              <a16:creationId xmlns:a16="http://schemas.microsoft.com/office/drawing/2014/main" id="{00000000-0008-0000-08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74" name="Text Box 15">
          <a:extLst>
            <a:ext uri="{FF2B5EF4-FFF2-40B4-BE49-F238E27FC236}">
              <a16:creationId xmlns:a16="http://schemas.microsoft.com/office/drawing/2014/main" id="{00000000-0008-0000-08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75" name="Text Box 15">
          <a:extLst>
            <a:ext uri="{FF2B5EF4-FFF2-40B4-BE49-F238E27FC236}">
              <a16:creationId xmlns:a16="http://schemas.microsoft.com/office/drawing/2014/main" id="{00000000-0008-0000-08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76" name="Text Box 15">
          <a:extLst>
            <a:ext uri="{FF2B5EF4-FFF2-40B4-BE49-F238E27FC236}">
              <a16:creationId xmlns:a16="http://schemas.microsoft.com/office/drawing/2014/main" id="{00000000-0008-0000-08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77" name="Text Box 15">
          <a:extLst>
            <a:ext uri="{FF2B5EF4-FFF2-40B4-BE49-F238E27FC236}">
              <a16:creationId xmlns:a16="http://schemas.microsoft.com/office/drawing/2014/main" id="{00000000-0008-0000-08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78" name="Text Box 15">
          <a:extLst>
            <a:ext uri="{FF2B5EF4-FFF2-40B4-BE49-F238E27FC236}">
              <a16:creationId xmlns:a16="http://schemas.microsoft.com/office/drawing/2014/main" id="{00000000-0008-0000-08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79" name="Text Box 15">
          <a:extLst>
            <a:ext uri="{FF2B5EF4-FFF2-40B4-BE49-F238E27FC236}">
              <a16:creationId xmlns:a16="http://schemas.microsoft.com/office/drawing/2014/main" id="{00000000-0008-0000-08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80" name="Text Box 15">
          <a:extLst>
            <a:ext uri="{FF2B5EF4-FFF2-40B4-BE49-F238E27FC236}">
              <a16:creationId xmlns:a16="http://schemas.microsoft.com/office/drawing/2014/main" id="{00000000-0008-0000-08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81" name="Text Box 15">
          <a:extLst>
            <a:ext uri="{FF2B5EF4-FFF2-40B4-BE49-F238E27FC236}">
              <a16:creationId xmlns:a16="http://schemas.microsoft.com/office/drawing/2014/main" id="{00000000-0008-0000-08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82" name="Text Box 15">
          <a:extLst>
            <a:ext uri="{FF2B5EF4-FFF2-40B4-BE49-F238E27FC236}">
              <a16:creationId xmlns:a16="http://schemas.microsoft.com/office/drawing/2014/main" id="{00000000-0008-0000-08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83" name="Text Box 15">
          <a:extLst>
            <a:ext uri="{FF2B5EF4-FFF2-40B4-BE49-F238E27FC236}">
              <a16:creationId xmlns:a16="http://schemas.microsoft.com/office/drawing/2014/main" id="{00000000-0008-0000-08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84" name="Text Box 15">
          <a:extLst>
            <a:ext uri="{FF2B5EF4-FFF2-40B4-BE49-F238E27FC236}">
              <a16:creationId xmlns:a16="http://schemas.microsoft.com/office/drawing/2014/main" id="{00000000-0008-0000-08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85" name="Text Box 15">
          <a:extLst>
            <a:ext uri="{FF2B5EF4-FFF2-40B4-BE49-F238E27FC236}">
              <a16:creationId xmlns:a16="http://schemas.microsoft.com/office/drawing/2014/main" id="{00000000-0008-0000-08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86" name="Text Box 15">
          <a:extLst>
            <a:ext uri="{FF2B5EF4-FFF2-40B4-BE49-F238E27FC236}">
              <a16:creationId xmlns:a16="http://schemas.microsoft.com/office/drawing/2014/main" id="{00000000-0008-0000-08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87" name="Text Box 15">
          <a:extLst>
            <a:ext uri="{FF2B5EF4-FFF2-40B4-BE49-F238E27FC236}">
              <a16:creationId xmlns:a16="http://schemas.microsoft.com/office/drawing/2014/main" id="{00000000-0008-0000-08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88" name="Text Box 15">
          <a:extLst>
            <a:ext uri="{FF2B5EF4-FFF2-40B4-BE49-F238E27FC236}">
              <a16:creationId xmlns:a16="http://schemas.microsoft.com/office/drawing/2014/main" id="{00000000-0008-0000-08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89" name="Text Box 15">
          <a:extLst>
            <a:ext uri="{FF2B5EF4-FFF2-40B4-BE49-F238E27FC236}">
              <a16:creationId xmlns:a16="http://schemas.microsoft.com/office/drawing/2014/main" id="{00000000-0008-0000-08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90" name="Text Box 15">
          <a:extLst>
            <a:ext uri="{FF2B5EF4-FFF2-40B4-BE49-F238E27FC236}">
              <a16:creationId xmlns:a16="http://schemas.microsoft.com/office/drawing/2014/main" id="{00000000-0008-0000-08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91" name="Text Box 15">
          <a:extLst>
            <a:ext uri="{FF2B5EF4-FFF2-40B4-BE49-F238E27FC236}">
              <a16:creationId xmlns:a16="http://schemas.microsoft.com/office/drawing/2014/main" id="{00000000-0008-0000-08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92" name="Text Box 15">
          <a:extLst>
            <a:ext uri="{FF2B5EF4-FFF2-40B4-BE49-F238E27FC236}">
              <a16:creationId xmlns:a16="http://schemas.microsoft.com/office/drawing/2014/main" id="{00000000-0008-0000-08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93" name="Text Box 15">
          <a:extLst>
            <a:ext uri="{FF2B5EF4-FFF2-40B4-BE49-F238E27FC236}">
              <a16:creationId xmlns:a16="http://schemas.microsoft.com/office/drawing/2014/main" id="{00000000-0008-0000-08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94" name="Text Box 15">
          <a:extLst>
            <a:ext uri="{FF2B5EF4-FFF2-40B4-BE49-F238E27FC236}">
              <a16:creationId xmlns:a16="http://schemas.microsoft.com/office/drawing/2014/main" id="{00000000-0008-0000-08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95" name="Text Box 15">
          <a:extLst>
            <a:ext uri="{FF2B5EF4-FFF2-40B4-BE49-F238E27FC236}">
              <a16:creationId xmlns:a16="http://schemas.microsoft.com/office/drawing/2014/main" id="{00000000-0008-0000-08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96" name="Text Box 15">
          <a:extLst>
            <a:ext uri="{FF2B5EF4-FFF2-40B4-BE49-F238E27FC236}">
              <a16:creationId xmlns:a16="http://schemas.microsoft.com/office/drawing/2014/main" id="{00000000-0008-0000-08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97" name="Text Box 15">
          <a:extLst>
            <a:ext uri="{FF2B5EF4-FFF2-40B4-BE49-F238E27FC236}">
              <a16:creationId xmlns:a16="http://schemas.microsoft.com/office/drawing/2014/main" id="{00000000-0008-0000-08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498" name="Text Box 15">
          <a:extLst>
            <a:ext uri="{FF2B5EF4-FFF2-40B4-BE49-F238E27FC236}">
              <a16:creationId xmlns:a16="http://schemas.microsoft.com/office/drawing/2014/main" id="{00000000-0008-0000-08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499" name="Text Box 15">
          <a:extLst>
            <a:ext uri="{FF2B5EF4-FFF2-40B4-BE49-F238E27FC236}">
              <a16:creationId xmlns:a16="http://schemas.microsoft.com/office/drawing/2014/main" id="{00000000-0008-0000-08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00" name="Text Box 15">
          <a:extLst>
            <a:ext uri="{FF2B5EF4-FFF2-40B4-BE49-F238E27FC236}">
              <a16:creationId xmlns:a16="http://schemas.microsoft.com/office/drawing/2014/main" id="{00000000-0008-0000-08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01" name="Text Box 15">
          <a:extLst>
            <a:ext uri="{FF2B5EF4-FFF2-40B4-BE49-F238E27FC236}">
              <a16:creationId xmlns:a16="http://schemas.microsoft.com/office/drawing/2014/main" id="{00000000-0008-0000-08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02" name="Text Box 15">
          <a:extLst>
            <a:ext uri="{FF2B5EF4-FFF2-40B4-BE49-F238E27FC236}">
              <a16:creationId xmlns:a16="http://schemas.microsoft.com/office/drawing/2014/main" id="{00000000-0008-0000-08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03" name="Text Box 15">
          <a:extLst>
            <a:ext uri="{FF2B5EF4-FFF2-40B4-BE49-F238E27FC236}">
              <a16:creationId xmlns:a16="http://schemas.microsoft.com/office/drawing/2014/main" id="{00000000-0008-0000-08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04" name="Text Box 15">
          <a:extLst>
            <a:ext uri="{FF2B5EF4-FFF2-40B4-BE49-F238E27FC236}">
              <a16:creationId xmlns:a16="http://schemas.microsoft.com/office/drawing/2014/main" id="{00000000-0008-0000-08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05" name="Text Box 15">
          <a:extLst>
            <a:ext uri="{FF2B5EF4-FFF2-40B4-BE49-F238E27FC236}">
              <a16:creationId xmlns:a16="http://schemas.microsoft.com/office/drawing/2014/main" id="{00000000-0008-0000-08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06" name="Text Box 15">
          <a:extLst>
            <a:ext uri="{FF2B5EF4-FFF2-40B4-BE49-F238E27FC236}">
              <a16:creationId xmlns:a16="http://schemas.microsoft.com/office/drawing/2014/main" id="{00000000-0008-0000-08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07" name="Text Box 15">
          <a:extLst>
            <a:ext uri="{FF2B5EF4-FFF2-40B4-BE49-F238E27FC236}">
              <a16:creationId xmlns:a16="http://schemas.microsoft.com/office/drawing/2014/main" id="{00000000-0008-0000-08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08" name="Text Box 15">
          <a:extLst>
            <a:ext uri="{FF2B5EF4-FFF2-40B4-BE49-F238E27FC236}">
              <a16:creationId xmlns:a16="http://schemas.microsoft.com/office/drawing/2014/main" id="{00000000-0008-0000-08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09" name="Text Box 15">
          <a:extLst>
            <a:ext uri="{FF2B5EF4-FFF2-40B4-BE49-F238E27FC236}">
              <a16:creationId xmlns:a16="http://schemas.microsoft.com/office/drawing/2014/main" id="{00000000-0008-0000-08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10" name="Text Box 15">
          <a:extLst>
            <a:ext uri="{FF2B5EF4-FFF2-40B4-BE49-F238E27FC236}">
              <a16:creationId xmlns:a16="http://schemas.microsoft.com/office/drawing/2014/main" id="{00000000-0008-0000-08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11" name="Text Box 15">
          <a:extLst>
            <a:ext uri="{FF2B5EF4-FFF2-40B4-BE49-F238E27FC236}">
              <a16:creationId xmlns:a16="http://schemas.microsoft.com/office/drawing/2014/main" id="{00000000-0008-0000-08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12" name="Text Box 15">
          <a:extLst>
            <a:ext uri="{FF2B5EF4-FFF2-40B4-BE49-F238E27FC236}">
              <a16:creationId xmlns:a16="http://schemas.microsoft.com/office/drawing/2014/main" id="{00000000-0008-0000-08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13" name="Text Box 15">
          <a:extLst>
            <a:ext uri="{FF2B5EF4-FFF2-40B4-BE49-F238E27FC236}">
              <a16:creationId xmlns:a16="http://schemas.microsoft.com/office/drawing/2014/main" id="{00000000-0008-0000-08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14" name="Text Box 15">
          <a:extLst>
            <a:ext uri="{FF2B5EF4-FFF2-40B4-BE49-F238E27FC236}">
              <a16:creationId xmlns:a16="http://schemas.microsoft.com/office/drawing/2014/main" id="{00000000-0008-0000-08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15" name="Text Box 15">
          <a:extLst>
            <a:ext uri="{FF2B5EF4-FFF2-40B4-BE49-F238E27FC236}">
              <a16:creationId xmlns:a16="http://schemas.microsoft.com/office/drawing/2014/main" id="{00000000-0008-0000-08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16" name="Text Box 15">
          <a:extLst>
            <a:ext uri="{FF2B5EF4-FFF2-40B4-BE49-F238E27FC236}">
              <a16:creationId xmlns:a16="http://schemas.microsoft.com/office/drawing/2014/main" id="{00000000-0008-0000-08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17" name="Text Box 15">
          <a:extLst>
            <a:ext uri="{FF2B5EF4-FFF2-40B4-BE49-F238E27FC236}">
              <a16:creationId xmlns:a16="http://schemas.microsoft.com/office/drawing/2014/main" id="{00000000-0008-0000-08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18" name="Text Box 15">
          <a:extLst>
            <a:ext uri="{FF2B5EF4-FFF2-40B4-BE49-F238E27FC236}">
              <a16:creationId xmlns:a16="http://schemas.microsoft.com/office/drawing/2014/main" id="{00000000-0008-0000-08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19" name="Text Box 15">
          <a:extLst>
            <a:ext uri="{FF2B5EF4-FFF2-40B4-BE49-F238E27FC236}">
              <a16:creationId xmlns:a16="http://schemas.microsoft.com/office/drawing/2014/main" id="{00000000-0008-0000-08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20" name="Text Box 15">
          <a:extLst>
            <a:ext uri="{FF2B5EF4-FFF2-40B4-BE49-F238E27FC236}">
              <a16:creationId xmlns:a16="http://schemas.microsoft.com/office/drawing/2014/main" id="{00000000-0008-0000-08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21" name="Text Box 15">
          <a:extLst>
            <a:ext uri="{FF2B5EF4-FFF2-40B4-BE49-F238E27FC236}">
              <a16:creationId xmlns:a16="http://schemas.microsoft.com/office/drawing/2014/main" id="{00000000-0008-0000-08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22" name="Text Box 15">
          <a:extLst>
            <a:ext uri="{FF2B5EF4-FFF2-40B4-BE49-F238E27FC236}">
              <a16:creationId xmlns:a16="http://schemas.microsoft.com/office/drawing/2014/main" id="{00000000-0008-0000-08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23" name="Text Box 15">
          <a:extLst>
            <a:ext uri="{FF2B5EF4-FFF2-40B4-BE49-F238E27FC236}">
              <a16:creationId xmlns:a16="http://schemas.microsoft.com/office/drawing/2014/main" id="{00000000-0008-0000-08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24" name="Text Box 15">
          <a:extLst>
            <a:ext uri="{FF2B5EF4-FFF2-40B4-BE49-F238E27FC236}">
              <a16:creationId xmlns:a16="http://schemas.microsoft.com/office/drawing/2014/main" id="{00000000-0008-0000-08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25" name="Text Box 15">
          <a:extLst>
            <a:ext uri="{FF2B5EF4-FFF2-40B4-BE49-F238E27FC236}">
              <a16:creationId xmlns:a16="http://schemas.microsoft.com/office/drawing/2014/main" id="{00000000-0008-0000-08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26" name="Text Box 15">
          <a:extLst>
            <a:ext uri="{FF2B5EF4-FFF2-40B4-BE49-F238E27FC236}">
              <a16:creationId xmlns:a16="http://schemas.microsoft.com/office/drawing/2014/main" id="{00000000-0008-0000-08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27" name="Text Box 15">
          <a:extLst>
            <a:ext uri="{FF2B5EF4-FFF2-40B4-BE49-F238E27FC236}">
              <a16:creationId xmlns:a16="http://schemas.microsoft.com/office/drawing/2014/main" id="{00000000-0008-0000-08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28" name="Text Box 15">
          <a:extLst>
            <a:ext uri="{FF2B5EF4-FFF2-40B4-BE49-F238E27FC236}">
              <a16:creationId xmlns:a16="http://schemas.microsoft.com/office/drawing/2014/main" id="{00000000-0008-0000-08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29" name="Text Box 15">
          <a:extLst>
            <a:ext uri="{FF2B5EF4-FFF2-40B4-BE49-F238E27FC236}">
              <a16:creationId xmlns:a16="http://schemas.microsoft.com/office/drawing/2014/main" id="{00000000-0008-0000-08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30" name="Text Box 15">
          <a:extLst>
            <a:ext uri="{FF2B5EF4-FFF2-40B4-BE49-F238E27FC236}">
              <a16:creationId xmlns:a16="http://schemas.microsoft.com/office/drawing/2014/main" id="{00000000-0008-0000-08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31" name="Text Box 15">
          <a:extLst>
            <a:ext uri="{FF2B5EF4-FFF2-40B4-BE49-F238E27FC236}">
              <a16:creationId xmlns:a16="http://schemas.microsoft.com/office/drawing/2014/main" id="{00000000-0008-0000-08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32" name="Text Box 15">
          <a:extLst>
            <a:ext uri="{FF2B5EF4-FFF2-40B4-BE49-F238E27FC236}">
              <a16:creationId xmlns:a16="http://schemas.microsoft.com/office/drawing/2014/main" id="{00000000-0008-0000-08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33" name="Text Box 15">
          <a:extLst>
            <a:ext uri="{FF2B5EF4-FFF2-40B4-BE49-F238E27FC236}">
              <a16:creationId xmlns:a16="http://schemas.microsoft.com/office/drawing/2014/main" id="{00000000-0008-0000-08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34" name="Text Box 15">
          <a:extLst>
            <a:ext uri="{FF2B5EF4-FFF2-40B4-BE49-F238E27FC236}">
              <a16:creationId xmlns:a16="http://schemas.microsoft.com/office/drawing/2014/main" id="{00000000-0008-0000-08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35" name="Text Box 15">
          <a:extLst>
            <a:ext uri="{FF2B5EF4-FFF2-40B4-BE49-F238E27FC236}">
              <a16:creationId xmlns:a16="http://schemas.microsoft.com/office/drawing/2014/main" id="{00000000-0008-0000-08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36" name="Text Box 15">
          <a:extLst>
            <a:ext uri="{FF2B5EF4-FFF2-40B4-BE49-F238E27FC236}">
              <a16:creationId xmlns:a16="http://schemas.microsoft.com/office/drawing/2014/main" id="{00000000-0008-0000-08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37" name="Text Box 15">
          <a:extLst>
            <a:ext uri="{FF2B5EF4-FFF2-40B4-BE49-F238E27FC236}">
              <a16:creationId xmlns:a16="http://schemas.microsoft.com/office/drawing/2014/main" id="{00000000-0008-0000-08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38" name="Text Box 15">
          <a:extLst>
            <a:ext uri="{FF2B5EF4-FFF2-40B4-BE49-F238E27FC236}">
              <a16:creationId xmlns:a16="http://schemas.microsoft.com/office/drawing/2014/main" id="{00000000-0008-0000-08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39" name="Text Box 15">
          <a:extLst>
            <a:ext uri="{FF2B5EF4-FFF2-40B4-BE49-F238E27FC236}">
              <a16:creationId xmlns:a16="http://schemas.microsoft.com/office/drawing/2014/main" id="{00000000-0008-0000-08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40" name="Text Box 15">
          <a:extLst>
            <a:ext uri="{FF2B5EF4-FFF2-40B4-BE49-F238E27FC236}">
              <a16:creationId xmlns:a16="http://schemas.microsoft.com/office/drawing/2014/main" id="{00000000-0008-0000-08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41" name="Text Box 15">
          <a:extLst>
            <a:ext uri="{FF2B5EF4-FFF2-40B4-BE49-F238E27FC236}">
              <a16:creationId xmlns:a16="http://schemas.microsoft.com/office/drawing/2014/main" id="{00000000-0008-0000-08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42" name="Text Box 15">
          <a:extLst>
            <a:ext uri="{FF2B5EF4-FFF2-40B4-BE49-F238E27FC236}">
              <a16:creationId xmlns:a16="http://schemas.microsoft.com/office/drawing/2014/main" id="{00000000-0008-0000-08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43" name="Text Box 15">
          <a:extLst>
            <a:ext uri="{FF2B5EF4-FFF2-40B4-BE49-F238E27FC236}">
              <a16:creationId xmlns:a16="http://schemas.microsoft.com/office/drawing/2014/main" id="{00000000-0008-0000-08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44" name="Text Box 15">
          <a:extLst>
            <a:ext uri="{FF2B5EF4-FFF2-40B4-BE49-F238E27FC236}">
              <a16:creationId xmlns:a16="http://schemas.microsoft.com/office/drawing/2014/main" id="{00000000-0008-0000-08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45" name="Text Box 15">
          <a:extLst>
            <a:ext uri="{FF2B5EF4-FFF2-40B4-BE49-F238E27FC236}">
              <a16:creationId xmlns:a16="http://schemas.microsoft.com/office/drawing/2014/main" id="{00000000-0008-0000-08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46" name="Text Box 15">
          <a:extLst>
            <a:ext uri="{FF2B5EF4-FFF2-40B4-BE49-F238E27FC236}">
              <a16:creationId xmlns:a16="http://schemas.microsoft.com/office/drawing/2014/main" id="{00000000-0008-0000-08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47" name="Text Box 15">
          <a:extLst>
            <a:ext uri="{FF2B5EF4-FFF2-40B4-BE49-F238E27FC236}">
              <a16:creationId xmlns:a16="http://schemas.microsoft.com/office/drawing/2014/main" id="{00000000-0008-0000-08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48" name="Text Box 15">
          <a:extLst>
            <a:ext uri="{FF2B5EF4-FFF2-40B4-BE49-F238E27FC236}">
              <a16:creationId xmlns:a16="http://schemas.microsoft.com/office/drawing/2014/main" id="{00000000-0008-0000-08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49" name="Text Box 15">
          <a:extLst>
            <a:ext uri="{FF2B5EF4-FFF2-40B4-BE49-F238E27FC236}">
              <a16:creationId xmlns:a16="http://schemas.microsoft.com/office/drawing/2014/main" id="{00000000-0008-0000-08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50" name="Text Box 15">
          <a:extLst>
            <a:ext uri="{FF2B5EF4-FFF2-40B4-BE49-F238E27FC236}">
              <a16:creationId xmlns:a16="http://schemas.microsoft.com/office/drawing/2014/main" id="{00000000-0008-0000-08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51" name="Text Box 15">
          <a:extLst>
            <a:ext uri="{FF2B5EF4-FFF2-40B4-BE49-F238E27FC236}">
              <a16:creationId xmlns:a16="http://schemas.microsoft.com/office/drawing/2014/main" id="{00000000-0008-0000-08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52" name="Text Box 15">
          <a:extLst>
            <a:ext uri="{FF2B5EF4-FFF2-40B4-BE49-F238E27FC236}">
              <a16:creationId xmlns:a16="http://schemas.microsoft.com/office/drawing/2014/main" id="{00000000-0008-0000-08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53" name="Text Box 15">
          <a:extLst>
            <a:ext uri="{FF2B5EF4-FFF2-40B4-BE49-F238E27FC236}">
              <a16:creationId xmlns:a16="http://schemas.microsoft.com/office/drawing/2014/main" id="{00000000-0008-0000-08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54" name="Text Box 15">
          <a:extLst>
            <a:ext uri="{FF2B5EF4-FFF2-40B4-BE49-F238E27FC236}">
              <a16:creationId xmlns:a16="http://schemas.microsoft.com/office/drawing/2014/main" id="{00000000-0008-0000-08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55" name="Text Box 15">
          <a:extLst>
            <a:ext uri="{FF2B5EF4-FFF2-40B4-BE49-F238E27FC236}">
              <a16:creationId xmlns:a16="http://schemas.microsoft.com/office/drawing/2014/main" id="{00000000-0008-0000-08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56" name="Text Box 15">
          <a:extLst>
            <a:ext uri="{FF2B5EF4-FFF2-40B4-BE49-F238E27FC236}">
              <a16:creationId xmlns:a16="http://schemas.microsoft.com/office/drawing/2014/main" id="{00000000-0008-0000-08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57" name="Text Box 15">
          <a:extLst>
            <a:ext uri="{FF2B5EF4-FFF2-40B4-BE49-F238E27FC236}">
              <a16:creationId xmlns:a16="http://schemas.microsoft.com/office/drawing/2014/main" id="{00000000-0008-0000-08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58" name="Text Box 15">
          <a:extLst>
            <a:ext uri="{FF2B5EF4-FFF2-40B4-BE49-F238E27FC236}">
              <a16:creationId xmlns:a16="http://schemas.microsoft.com/office/drawing/2014/main" id="{00000000-0008-0000-08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59" name="Text Box 15">
          <a:extLst>
            <a:ext uri="{FF2B5EF4-FFF2-40B4-BE49-F238E27FC236}">
              <a16:creationId xmlns:a16="http://schemas.microsoft.com/office/drawing/2014/main" id="{00000000-0008-0000-08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60" name="Text Box 15">
          <a:extLst>
            <a:ext uri="{FF2B5EF4-FFF2-40B4-BE49-F238E27FC236}">
              <a16:creationId xmlns:a16="http://schemas.microsoft.com/office/drawing/2014/main" id="{00000000-0008-0000-08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61" name="Text Box 15">
          <a:extLst>
            <a:ext uri="{FF2B5EF4-FFF2-40B4-BE49-F238E27FC236}">
              <a16:creationId xmlns:a16="http://schemas.microsoft.com/office/drawing/2014/main" id="{00000000-0008-0000-08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62" name="Text Box 15">
          <a:extLst>
            <a:ext uri="{FF2B5EF4-FFF2-40B4-BE49-F238E27FC236}">
              <a16:creationId xmlns:a16="http://schemas.microsoft.com/office/drawing/2014/main" id="{00000000-0008-0000-08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63" name="Text Box 15">
          <a:extLst>
            <a:ext uri="{FF2B5EF4-FFF2-40B4-BE49-F238E27FC236}">
              <a16:creationId xmlns:a16="http://schemas.microsoft.com/office/drawing/2014/main" id="{00000000-0008-0000-08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64" name="Text Box 15">
          <a:extLst>
            <a:ext uri="{FF2B5EF4-FFF2-40B4-BE49-F238E27FC236}">
              <a16:creationId xmlns:a16="http://schemas.microsoft.com/office/drawing/2014/main" id="{00000000-0008-0000-08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65" name="Text Box 15">
          <a:extLst>
            <a:ext uri="{FF2B5EF4-FFF2-40B4-BE49-F238E27FC236}">
              <a16:creationId xmlns:a16="http://schemas.microsoft.com/office/drawing/2014/main" id="{00000000-0008-0000-08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66" name="Text Box 15">
          <a:extLst>
            <a:ext uri="{FF2B5EF4-FFF2-40B4-BE49-F238E27FC236}">
              <a16:creationId xmlns:a16="http://schemas.microsoft.com/office/drawing/2014/main" id="{00000000-0008-0000-08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67" name="Text Box 15">
          <a:extLst>
            <a:ext uri="{FF2B5EF4-FFF2-40B4-BE49-F238E27FC236}">
              <a16:creationId xmlns:a16="http://schemas.microsoft.com/office/drawing/2014/main" id="{00000000-0008-0000-08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68" name="Text Box 15">
          <a:extLst>
            <a:ext uri="{FF2B5EF4-FFF2-40B4-BE49-F238E27FC236}">
              <a16:creationId xmlns:a16="http://schemas.microsoft.com/office/drawing/2014/main" id="{00000000-0008-0000-08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69" name="Text Box 15">
          <a:extLst>
            <a:ext uri="{FF2B5EF4-FFF2-40B4-BE49-F238E27FC236}">
              <a16:creationId xmlns:a16="http://schemas.microsoft.com/office/drawing/2014/main" id="{00000000-0008-0000-08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70" name="Text Box 15">
          <a:extLst>
            <a:ext uri="{FF2B5EF4-FFF2-40B4-BE49-F238E27FC236}">
              <a16:creationId xmlns:a16="http://schemas.microsoft.com/office/drawing/2014/main" id="{00000000-0008-0000-08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71" name="Text Box 15">
          <a:extLst>
            <a:ext uri="{FF2B5EF4-FFF2-40B4-BE49-F238E27FC236}">
              <a16:creationId xmlns:a16="http://schemas.microsoft.com/office/drawing/2014/main" id="{00000000-0008-0000-08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72" name="Text Box 15">
          <a:extLst>
            <a:ext uri="{FF2B5EF4-FFF2-40B4-BE49-F238E27FC236}">
              <a16:creationId xmlns:a16="http://schemas.microsoft.com/office/drawing/2014/main" id="{00000000-0008-0000-08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73" name="Text Box 15">
          <a:extLst>
            <a:ext uri="{FF2B5EF4-FFF2-40B4-BE49-F238E27FC236}">
              <a16:creationId xmlns:a16="http://schemas.microsoft.com/office/drawing/2014/main" id="{00000000-0008-0000-08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74" name="Text Box 15">
          <a:extLst>
            <a:ext uri="{FF2B5EF4-FFF2-40B4-BE49-F238E27FC236}">
              <a16:creationId xmlns:a16="http://schemas.microsoft.com/office/drawing/2014/main" id="{00000000-0008-0000-08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75" name="Text Box 15">
          <a:extLst>
            <a:ext uri="{FF2B5EF4-FFF2-40B4-BE49-F238E27FC236}">
              <a16:creationId xmlns:a16="http://schemas.microsoft.com/office/drawing/2014/main" id="{00000000-0008-0000-08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76" name="Text Box 15">
          <a:extLst>
            <a:ext uri="{FF2B5EF4-FFF2-40B4-BE49-F238E27FC236}">
              <a16:creationId xmlns:a16="http://schemas.microsoft.com/office/drawing/2014/main" id="{00000000-0008-0000-08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77" name="Text Box 15">
          <a:extLst>
            <a:ext uri="{FF2B5EF4-FFF2-40B4-BE49-F238E27FC236}">
              <a16:creationId xmlns:a16="http://schemas.microsoft.com/office/drawing/2014/main" id="{00000000-0008-0000-08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78" name="Text Box 15">
          <a:extLst>
            <a:ext uri="{FF2B5EF4-FFF2-40B4-BE49-F238E27FC236}">
              <a16:creationId xmlns:a16="http://schemas.microsoft.com/office/drawing/2014/main" id="{00000000-0008-0000-08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79" name="Text Box 15">
          <a:extLst>
            <a:ext uri="{FF2B5EF4-FFF2-40B4-BE49-F238E27FC236}">
              <a16:creationId xmlns:a16="http://schemas.microsoft.com/office/drawing/2014/main" id="{00000000-0008-0000-08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80" name="Text Box 15">
          <a:extLst>
            <a:ext uri="{FF2B5EF4-FFF2-40B4-BE49-F238E27FC236}">
              <a16:creationId xmlns:a16="http://schemas.microsoft.com/office/drawing/2014/main" id="{00000000-0008-0000-08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81" name="Text Box 15">
          <a:extLst>
            <a:ext uri="{FF2B5EF4-FFF2-40B4-BE49-F238E27FC236}">
              <a16:creationId xmlns:a16="http://schemas.microsoft.com/office/drawing/2014/main" id="{00000000-0008-0000-08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82" name="Text Box 15">
          <a:extLst>
            <a:ext uri="{FF2B5EF4-FFF2-40B4-BE49-F238E27FC236}">
              <a16:creationId xmlns:a16="http://schemas.microsoft.com/office/drawing/2014/main" id="{00000000-0008-0000-08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83" name="Text Box 15">
          <a:extLst>
            <a:ext uri="{FF2B5EF4-FFF2-40B4-BE49-F238E27FC236}">
              <a16:creationId xmlns:a16="http://schemas.microsoft.com/office/drawing/2014/main" id="{00000000-0008-0000-08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84" name="Text Box 15">
          <a:extLst>
            <a:ext uri="{FF2B5EF4-FFF2-40B4-BE49-F238E27FC236}">
              <a16:creationId xmlns:a16="http://schemas.microsoft.com/office/drawing/2014/main" id="{00000000-0008-0000-08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85" name="Text Box 15">
          <a:extLst>
            <a:ext uri="{FF2B5EF4-FFF2-40B4-BE49-F238E27FC236}">
              <a16:creationId xmlns:a16="http://schemas.microsoft.com/office/drawing/2014/main" id="{00000000-0008-0000-08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86" name="Text Box 15">
          <a:extLst>
            <a:ext uri="{FF2B5EF4-FFF2-40B4-BE49-F238E27FC236}">
              <a16:creationId xmlns:a16="http://schemas.microsoft.com/office/drawing/2014/main" id="{00000000-0008-0000-08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87" name="Text Box 15">
          <a:extLst>
            <a:ext uri="{FF2B5EF4-FFF2-40B4-BE49-F238E27FC236}">
              <a16:creationId xmlns:a16="http://schemas.microsoft.com/office/drawing/2014/main" id="{00000000-0008-0000-08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88" name="Text Box 15">
          <a:extLst>
            <a:ext uri="{FF2B5EF4-FFF2-40B4-BE49-F238E27FC236}">
              <a16:creationId xmlns:a16="http://schemas.microsoft.com/office/drawing/2014/main" id="{00000000-0008-0000-08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89" name="Text Box 15">
          <a:extLst>
            <a:ext uri="{FF2B5EF4-FFF2-40B4-BE49-F238E27FC236}">
              <a16:creationId xmlns:a16="http://schemas.microsoft.com/office/drawing/2014/main" id="{00000000-0008-0000-08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90" name="Text Box 15">
          <a:extLst>
            <a:ext uri="{FF2B5EF4-FFF2-40B4-BE49-F238E27FC236}">
              <a16:creationId xmlns:a16="http://schemas.microsoft.com/office/drawing/2014/main" id="{00000000-0008-0000-08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91" name="Text Box 15">
          <a:extLst>
            <a:ext uri="{FF2B5EF4-FFF2-40B4-BE49-F238E27FC236}">
              <a16:creationId xmlns:a16="http://schemas.microsoft.com/office/drawing/2014/main" id="{00000000-0008-0000-08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92" name="Text Box 15">
          <a:extLst>
            <a:ext uri="{FF2B5EF4-FFF2-40B4-BE49-F238E27FC236}">
              <a16:creationId xmlns:a16="http://schemas.microsoft.com/office/drawing/2014/main" id="{00000000-0008-0000-08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93" name="Text Box 15">
          <a:extLst>
            <a:ext uri="{FF2B5EF4-FFF2-40B4-BE49-F238E27FC236}">
              <a16:creationId xmlns:a16="http://schemas.microsoft.com/office/drawing/2014/main" id="{00000000-0008-0000-08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94" name="Text Box 15">
          <a:extLst>
            <a:ext uri="{FF2B5EF4-FFF2-40B4-BE49-F238E27FC236}">
              <a16:creationId xmlns:a16="http://schemas.microsoft.com/office/drawing/2014/main" id="{00000000-0008-0000-08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95" name="Text Box 15">
          <a:extLst>
            <a:ext uri="{FF2B5EF4-FFF2-40B4-BE49-F238E27FC236}">
              <a16:creationId xmlns:a16="http://schemas.microsoft.com/office/drawing/2014/main" id="{00000000-0008-0000-08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96" name="Text Box 15">
          <a:extLst>
            <a:ext uri="{FF2B5EF4-FFF2-40B4-BE49-F238E27FC236}">
              <a16:creationId xmlns:a16="http://schemas.microsoft.com/office/drawing/2014/main" id="{00000000-0008-0000-08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597" name="Text Box 15">
          <a:extLst>
            <a:ext uri="{FF2B5EF4-FFF2-40B4-BE49-F238E27FC236}">
              <a16:creationId xmlns:a16="http://schemas.microsoft.com/office/drawing/2014/main" id="{00000000-0008-0000-08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98" name="Text Box 15">
          <a:extLst>
            <a:ext uri="{FF2B5EF4-FFF2-40B4-BE49-F238E27FC236}">
              <a16:creationId xmlns:a16="http://schemas.microsoft.com/office/drawing/2014/main" id="{00000000-0008-0000-08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599" name="Text Box 15">
          <a:extLst>
            <a:ext uri="{FF2B5EF4-FFF2-40B4-BE49-F238E27FC236}">
              <a16:creationId xmlns:a16="http://schemas.microsoft.com/office/drawing/2014/main" id="{00000000-0008-0000-08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00" name="Text Box 15">
          <a:extLst>
            <a:ext uri="{FF2B5EF4-FFF2-40B4-BE49-F238E27FC236}">
              <a16:creationId xmlns:a16="http://schemas.microsoft.com/office/drawing/2014/main" id="{00000000-0008-0000-08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01" name="Text Box 15">
          <a:extLst>
            <a:ext uri="{FF2B5EF4-FFF2-40B4-BE49-F238E27FC236}">
              <a16:creationId xmlns:a16="http://schemas.microsoft.com/office/drawing/2014/main" id="{00000000-0008-0000-08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02" name="Text Box 15">
          <a:extLst>
            <a:ext uri="{FF2B5EF4-FFF2-40B4-BE49-F238E27FC236}">
              <a16:creationId xmlns:a16="http://schemas.microsoft.com/office/drawing/2014/main" id="{00000000-0008-0000-08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03" name="Text Box 15">
          <a:extLst>
            <a:ext uri="{FF2B5EF4-FFF2-40B4-BE49-F238E27FC236}">
              <a16:creationId xmlns:a16="http://schemas.microsoft.com/office/drawing/2014/main" id="{00000000-0008-0000-08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04" name="Text Box 15">
          <a:extLst>
            <a:ext uri="{FF2B5EF4-FFF2-40B4-BE49-F238E27FC236}">
              <a16:creationId xmlns:a16="http://schemas.microsoft.com/office/drawing/2014/main" id="{00000000-0008-0000-08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05" name="Text Box 15">
          <a:extLst>
            <a:ext uri="{FF2B5EF4-FFF2-40B4-BE49-F238E27FC236}">
              <a16:creationId xmlns:a16="http://schemas.microsoft.com/office/drawing/2014/main" id="{00000000-0008-0000-08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06" name="Text Box 15">
          <a:extLst>
            <a:ext uri="{FF2B5EF4-FFF2-40B4-BE49-F238E27FC236}">
              <a16:creationId xmlns:a16="http://schemas.microsoft.com/office/drawing/2014/main" id="{00000000-0008-0000-08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07" name="Text Box 15">
          <a:extLst>
            <a:ext uri="{FF2B5EF4-FFF2-40B4-BE49-F238E27FC236}">
              <a16:creationId xmlns:a16="http://schemas.microsoft.com/office/drawing/2014/main" id="{00000000-0008-0000-08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08" name="Text Box 15">
          <a:extLst>
            <a:ext uri="{FF2B5EF4-FFF2-40B4-BE49-F238E27FC236}">
              <a16:creationId xmlns:a16="http://schemas.microsoft.com/office/drawing/2014/main" id="{00000000-0008-0000-08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09" name="Text Box 15">
          <a:extLst>
            <a:ext uri="{FF2B5EF4-FFF2-40B4-BE49-F238E27FC236}">
              <a16:creationId xmlns:a16="http://schemas.microsoft.com/office/drawing/2014/main" id="{00000000-0008-0000-08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10" name="Text Box 15">
          <a:extLst>
            <a:ext uri="{FF2B5EF4-FFF2-40B4-BE49-F238E27FC236}">
              <a16:creationId xmlns:a16="http://schemas.microsoft.com/office/drawing/2014/main" id="{00000000-0008-0000-08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11" name="Text Box 15">
          <a:extLst>
            <a:ext uri="{FF2B5EF4-FFF2-40B4-BE49-F238E27FC236}">
              <a16:creationId xmlns:a16="http://schemas.microsoft.com/office/drawing/2014/main" id="{00000000-0008-0000-08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12" name="Text Box 15">
          <a:extLst>
            <a:ext uri="{FF2B5EF4-FFF2-40B4-BE49-F238E27FC236}">
              <a16:creationId xmlns:a16="http://schemas.microsoft.com/office/drawing/2014/main" id="{00000000-0008-0000-08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13" name="Text Box 15">
          <a:extLst>
            <a:ext uri="{FF2B5EF4-FFF2-40B4-BE49-F238E27FC236}">
              <a16:creationId xmlns:a16="http://schemas.microsoft.com/office/drawing/2014/main" id="{00000000-0008-0000-08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14" name="Text Box 15">
          <a:extLst>
            <a:ext uri="{FF2B5EF4-FFF2-40B4-BE49-F238E27FC236}">
              <a16:creationId xmlns:a16="http://schemas.microsoft.com/office/drawing/2014/main" id="{00000000-0008-0000-08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15" name="Text Box 15">
          <a:extLst>
            <a:ext uri="{FF2B5EF4-FFF2-40B4-BE49-F238E27FC236}">
              <a16:creationId xmlns:a16="http://schemas.microsoft.com/office/drawing/2014/main" id="{00000000-0008-0000-08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16" name="Text Box 15">
          <a:extLst>
            <a:ext uri="{FF2B5EF4-FFF2-40B4-BE49-F238E27FC236}">
              <a16:creationId xmlns:a16="http://schemas.microsoft.com/office/drawing/2014/main" id="{00000000-0008-0000-08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17" name="Text Box 15">
          <a:extLst>
            <a:ext uri="{FF2B5EF4-FFF2-40B4-BE49-F238E27FC236}">
              <a16:creationId xmlns:a16="http://schemas.microsoft.com/office/drawing/2014/main" id="{00000000-0008-0000-08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18" name="Text Box 15">
          <a:extLst>
            <a:ext uri="{FF2B5EF4-FFF2-40B4-BE49-F238E27FC236}">
              <a16:creationId xmlns:a16="http://schemas.microsoft.com/office/drawing/2014/main" id="{00000000-0008-0000-08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19" name="Text Box 15">
          <a:extLst>
            <a:ext uri="{FF2B5EF4-FFF2-40B4-BE49-F238E27FC236}">
              <a16:creationId xmlns:a16="http://schemas.microsoft.com/office/drawing/2014/main" id="{00000000-0008-0000-08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20" name="Text Box 15">
          <a:extLst>
            <a:ext uri="{FF2B5EF4-FFF2-40B4-BE49-F238E27FC236}">
              <a16:creationId xmlns:a16="http://schemas.microsoft.com/office/drawing/2014/main" id="{00000000-0008-0000-08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21" name="Text Box 15">
          <a:extLst>
            <a:ext uri="{FF2B5EF4-FFF2-40B4-BE49-F238E27FC236}">
              <a16:creationId xmlns:a16="http://schemas.microsoft.com/office/drawing/2014/main" id="{00000000-0008-0000-08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22" name="Text Box 15">
          <a:extLst>
            <a:ext uri="{FF2B5EF4-FFF2-40B4-BE49-F238E27FC236}">
              <a16:creationId xmlns:a16="http://schemas.microsoft.com/office/drawing/2014/main" id="{00000000-0008-0000-08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23" name="Text Box 15">
          <a:extLst>
            <a:ext uri="{FF2B5EF4-FFF2-40B4-BE49-F238E27FC236}">
              <a16:creationId xmlns:a16="http://schemas.microsoft.com/office/drawing/2014/main" id="{00000000-0008-0000-08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24" name="Text Box 15">
          <a:extLst>
            <a:ext uri="{FF2B5EF4-FFF2-40B4-BE49-F238E27FC236}">
              <a16:creationId xmlns:a16="http://schemas.microsoft.com/office/drawing/2014/main" id="{00000000-0008-0000-08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25" name="Text Box 15">
          <a:extLst>
            <a:ext uri="{FF2B5EF4-FFF2-40B4-BE49-F238E27FC236}">
              <a16:creationId xmlns:a16="http://schemas.microsoft.com/office/drawing/2014/main" id="{00000000-0008-0000-08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26" name="Text Box 15">
          <a:extLst>
            <a:ext uri="{FF2B5EF4-FFF2-40B4-BE49-F238E27FC236}">
              <a16:creationId xmlns:a16="http://schemas.microsoft.com/office/drawing/2014/main" id="{00000000-0008-0000-08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27" name="Text Box 15">
          <a:extLst>
            <a:ext uri="{FF2B5EF4-FFF2-40B4-BE49-F238E27FC236}">
              <a16:creationId xmlns:a16="http://schemas.microsoft.com/office/drawing/2014/main" id="{00000000-0008-0000-08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28" name="Text Box 15">
          <a:extLst>
            <a:ext uri="{FF2B5EF4-FFF2-40B4-BE49-F238E27FC236}">
              <a16:creationId xmlns:a16="http://schemas.microsoft.com/office/drawing/2014/main" id="{00000000-0008-0000-08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29" name="Text Box 15">
          <a:extLst>
            <a:ext uri="{FF2B5EF4-FFF2-40B4-BE49-F238E27FC236}">
              <a16:creationId xmlns:a16="http://schemas.microsoft.com/office/drawing/2014/main" id="{00000000-0008-0000-08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30" name="Text Box 15">
          <a:extLst>
            <a:ext uri="{FF2B5EF4-FFF2-40B4-BE49-F238E27FC236}">
              <a16:creationId xmlns:a16="http://schemas.microsoft.com/office/drawing/2014/main" id="{00000000-0008-0000-08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31" name="Text Box 15">
          <a:extLst>
            <a:ext uri="{FF2B5EF4-FFF2-40B4-BE49-F238E27FC236}">
              <a16:creationId xmlns:a16="http://schemas.microsoft.com/office/drawing/2014/main" id="{00000000-0008-0000-08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32" name="Text Box 15">
          <a:extLst>
            <a:ext uri="{FF2B5EF4-FFF2-40B4-BE49-F238E27FC236}">
              <a16:creationId xmlns:a16="http://schemas.microsoft.com/office/drawing/2014/main" id="{00000000-0008-0000-08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33" name="Text Box 15">
          <a:extLst>
            <a:ext uri="{FF2B5EF4-FFF2-40B4-BE49-F238E27FC236}">
              <a16:creationId xmlns:a16="http://schemas.microsoft.com/office/drawing/2014/main" id="{00000000-0008-0000-08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34" name="Text Box 15">
          <a:extLst>
            <a:ext uri="{FF2B5EF4-FFF2-40B4-BE49-F238E27FC236}">
              <a16:creationId xmlns:a16="http://schemas.microsoft.com/office/drawing/2014/main" id="{00000000-0008-0000-08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35" name="Text Box 15">
          <a:extLst>
            <a:ext uri="{FF2B5EF4-FFF2-40B4-BE49-F238E27FC236}">
              <a16:creationId xmlns:a16="http://schemas.microsoft.com/office/drawing/2014/main" id="{00000000-0008-0000-08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36" name="Text Box 15">
          <a:extLst>
            <a:ext uri="{FF2B5EF4-FFF2-40B4-BE49-F238E27FC236}">
              <a16:creationId xmlns:a16="http://schemas.microsoft.com/office/drawing/2014/main" id="{00000000-0008-0000-08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37" name="Text Box 15">
          <a:extLst>
            <a:ext uri="{FF2B5EF4-FFF2-40B4-BE49-F238E27FC236}">
              <a16:creationId xmlns:a16="http://schemas.microsoft.com/office/drawing/2014/main" id="{00000000-0008-0000-08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38" name="Text Box 15">
          <a:extLst>
            <a:ext uri="{FF2B5EF4-FFF2-40B4-BE49-F238E27FC236}">
              <a16:creationId xmlns:a16="http://schemas.microsoft.com/office/drawing/2014/main" id="{00000000-0008-0000-08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39" name="Text Box 15">
          <a:extLst>
            <a:ext uri="{FF2B5EF4-FFF2-40B4-BE49-F238E27FC236}">
              <a16:creationId xmlns:a16="http://schemas.microsoft.com/office/drawing/2014/main" id="{00000000-0008-0000-08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40" name="Text Box 15">
          <a:extLst>
            <a:ext uri="{FF2B5EF4-FFF2-40B4-BE49-F238E27FC236}">
              <a16:creationId xmlns:a16="http://schemas.microsoft.com/office/drawing/2014/main" id="{00000000-0008-0000-08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41" name="Text Box 15">
          <a:extLst>
            <a:ext uri="{FF2B5EF4-FFF2-40B4-BE49-F238E27FC236}">
              <a16:creationId xmlns:a16="http://schemas.microsoft.com/office/drawing/2014/main" id="{00000000-0008-0000-08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42" name="Text Box 15">
          <a:extLst>
            <a:ext uri="{FF2B5EF4-FFF2-40B4-BE49-F238E27FC236}">
              <a16:creationId xmlns:a16="http://schemas.microsoft.com/office/drawing/2014/main" id="{00000000-0008-0000-08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43" name="Text Box 15">
          <a:extLst>
            <a:ext uri="{FF2B5EF4-FFF2-40B4-BE49-F238E27FC236}">
              <a16:creationId xmlns:a16="http://schemas.microsoft.com/office/drawing/2014/main" id="{00000000-0008-0000-08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44" name="Text Box 15">
          <a:extLst>
            <a:ext uri="{FF2B5EF4-FFF2-40B4-BE49-F238E27FC236}">
              <a16:creationId xmlns:a16="http://schemas.microsoft.com/office/drawing/2014/main" id="{00000000-0008-0000-08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45" name="Text Box 15">
          <a:extLst>
            <a:ext uri="{FF2B5EF4-FFF2-40B4-BE49-F238E27FC236}">
              <a16:creationId xmlns:a16="http://schemas.microsoft.com/office/drawing/2014/main" id="{00000000-0008-0000-08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46" name="Text Box 15">
          <a:extLst>
            <a:ext uri="{FF2B5EF4-FFF2-40B4-BE49-F238E27FC236}">
              <a16:creationId xmlns:a16="http://schemas.microsoft.com/office/drawing/2014/main" id="{00000000-0008-0000-08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47" name="Text Box 15">
          <a:extLst>
            <a:ext uri="{FF2B5EF4-FFF2-40B4-BE49-F238E27FC236}">
              <a16:creationId xmlns:a16="http://schemas.microsoft.com/office/drawing/2014/main" id="{00000000-0008-0000-08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48" name="Text Box 15">
          <a:extLst>
            <a:ext uri="{FF2B5EF4-FFF2-40B4-BE49-F238E27FC236}">
              <a16:creationId xmlns:a16="http://schemas.microsoft.com/office/drawing/2014/main" id="{00000000-0008-0000-08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49" name="Text Box 15">
          <a:extLst>
            <a:ext uri="{FF2B5EF4-FFF2-40B4-BE49-F238E27FC236}">
              <a16:creationId xmlns:a16="http://schemas.microsoft.com/office/drawing/2014/main" id="{00000000-0008-0000-08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50" name="Text Box 15">
          <a:extLst>
            <a:ext uri="{FF2B5EF4-FFF2-40B4-BE49-F238E27FC236}">
              <a16:creationId xmlns:a16="http://schemas.microsoft.com/office/drawing/2014/main" id="{00000000-0008-0000-08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51" name="Text Box 15">
          <a:extLst>
            <a:ext uri="{FF2B5EF4-FFF2-40B4-BE49-F238E27FC236}">
              <a16:creationId xmlns:a16="http://schemas.microsoft.com/office/drawing/2014/main" id="{00000000-0008-0000-08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52" name="Text Box 15">
          <a:extLst>
            <a:ext uri="{FF2B5EF4-FFF2-40B4-BE49-F238E27FC236}">
              <a16:creationId xmlns:a16="http://schemas.microsoft.com/office/drawing/2014/main" id="{00000000-0008-0000-08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53" name="Text Box 15">
          <a:extLst>
            <a:ext uri="{FF2B5EF4-FFF2-40B4-BE49-F238E27FC236}">
              <a16:creationId xmlns:a16="http://schemas.microsoft.com/office/drawing/2014/main" id="{00000000-0008-0000-08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54" name="Text Box 15">
          <a:extLst>
            <a:ext uri="{FF2B5EF4-FFF2-40B4-BE49-F238E27FC236}">
              <a16:creationId xmlns:a16="http://schemas.microsoft.com/office/drawing/2014/main" id="{00000000-0008-0000-08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55" name="Text Box 15">
          <a:extLst>
            <a:ext uri="{FF2B5EF4-FFF2-40B4-BE49-F238E27FC236}">
              <a16:creationId xmlns:a16="http://schemas.microsoft.com/office/drawing/2014/main" id="{00000000-0008-0000-08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56" name="Text Box 15">
          <a:extLst>
            <a:ext uri="{FF2B5EF4-FFF2-40B4-BE49-F238E27FC236}">
              <a16:creationId xmlns:a16="http://schemas.microsoft.com/office/drawing/2014/main" id="{00000000-0008-0000-08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57" name="Text Box 15">
          <a:extLst>
            <a:ext uri="{FF2B5EF4-FFF2-40B4-BE49-F238E27FC236}">
              <a16:creationId xmlns:a16="http://schemas.microsoft.com/office/drawing/2014/main" id="{00000000-0008-0000-08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58" name="Text Box 15">
          <a:extLst>
            <a:ext uri="{FF2B5EF4-FFF2-40B4-BE49-F238E27FC236}">
              <a16:creationId xmlns:a16="http://schemas.microsoft.com/office/drawing/2014/main" id="{00000000-0008-0000-08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59" name="Text Box 15">
          <a:extLst>
            <a:ext uri="{FF2B5EF4-FFF2-40B4-BE49-F238E27FC236}">
              <a16:creationId xmlns:a16="http://schemas.microsoft.com/office/drawing/2014/main" id="{00000000-0008-0000-08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60" name="Text Box 15">
          <a:extLst>
            <a:ext uri="{FF2B5EF4-FFF2-40B4-BE49-F238E27FC236}">
              <a16:creationId xmlns:a16="http://schemas.microsoft.com/office/drawing/2014/main" id="{00000000-0008-0000-08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61" name="Text Box 15">
          <a:extLst>
            <a:ext uri="{FF2B5EF4-FFF2-40B4-BE49-F238E27FC236}">
              <a16:creationId xmlns:a16="http://schemas.microsoft.com/office/drawing/2014/main" id="{00000000-0008-0000-08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62" name="Text Box 15">
          <a:extLst>
            <a:ext uri="{FF2B5EF4-FFF2-40B4-BE49-F238E27FC236}">
              <a16:creationId xmlns:a16="http://schemas.microsoft.com/office/drawing/2014/main" id="{00000000-0008-0000-08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63" name="Text Box 15">
          <a:extLst>
            <a:ext uri="{FF2B5EF4-FFF2-40B4-BE49-F238E27FC236}">
              <a16:creationId xmlns:a16="http://schemas.microsoft.com/office/drawing/2014/main" id="{00000000-0008-0000-08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64" name="Text Box 15">
          <a:extLst>
            <a:ext uri="{FF2B5EF4-FFF2-40B4-BE49-F238E27FC236}">
              <a16:creationId xmlns:a16="http://schemas.microsoft.com/office/drawing/2014/main" id="{00000000-0008-0000-08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65" name="Text Box 15">
          <a:extLst>
            <a:ext uri="{FF2B5EF4-FFF2-40B4-BE49-F238E27FC236}">
              <a16:creationId xmlns:a16="http://schemas.microsoft.com/office/drawing/2014/main" id="{00000000-0008-0000-08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66" name="Text Box 15">
          <a:extLst>
            <a:ext uri="{FF2B5EF4-FFF2-40B4-BE49-F238E27FC236}">
              <a16:creationId xmlns:a16="http://schemas.microsoft.com/office/drawing/2014/main" id="{00000000-0008-0000-08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67" name="Text Box 15">
          <a:extLst>
            <a:ext uri="{FF2B5EF4-FFF2-40B4-BE49-F238E27FC236}">
              <a16:creationId xmlns:a16="http://schemas.microsoft.com/office/drawing/2014/main" id="{00000000-0008-0000-08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68" name="Text Box 15">
          <a:extLst>
            <a:ext uri="{FF2B5EF4-FFF2-40B4-BE49-F238E27FC236}">
              <a16:creationId xmlns:a16="http://schemas.microsoft.com/office/drawing/2014/main" id="{00000000-0008-0000-08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69" name="Text Box 15">
          <a:extLst>
            <a:ext uri="{FF2B5EF4-FFF2-40B4-BE49-F238E27FC236}">
              <a16:creationId xmlns:a16="http://schemas.microsoft.com/office/drawing/2014/main" id="{00000000-0008-0000-08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70" name="Text Box 15">
          <a:extLst>
            <a:ext uri="{FF2B5EF4-FFF2-40B4-BE49-F238E27FC236}">
              <a16:creationId xmlns:a16="http://schemas.microsoft.com/office/drawing/2014/main" id="{00000000-0008-0000-08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71" name="Text Box 15">
          <a:extLst>
            <a:ext uri="{FF2B5EF4-FFF2-40B4-BE49-F238E27FC236}">
              <a16:creationId xmlns:a16="http://schemas.microsoft.com/office/drawing/2014/main" id="{00000000-0008-0000-08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72" name="Text Box 15">
          <a:extLst>
            <a:ext uri="{FF2B5EF4-FFF2-40B4-BE49-F238E27FC236}">
              <a16:creationId xmlns:a16="http://schemas.microsoft.com/office/drawing/2014/main" id="{00000000-0008-0000-08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73" name="Text Box 15">
          <a:extLst>
            <a:ext uri="{FF2B5EF4-FFF2-40B4-BE49-F238E27FC236}">
              <a16:creationId xmlns:a16="http://schemas.microsoft.com/office/drawing/2014/main" id="{00000000-0008-0000-08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74" name="Text Box 15">
          <a:extLst>
            <a:ext uri="{FF2B5EF4-FFF2-40B4-BE49-F238E27FC236}">
              <a16:creationId xmlns:a16="http://schemas.microsoft.com/office/drawing/2014/main" id="{00000000-0008-0000-08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75" name="Text Box 15">
          <a:extLst>
            <a:ext uri="{FF2B5EF4-FFF2-40B4-BE49-F238E27FC236}">
              <a16:creationId xmlns:a16="http://schemas.microsoft.com/office/drawing/2014/main" id="{00000000-0008-0000-08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76" name="Text Box 15">
          <a:extLst>
            <a:ext uri="{FF2B5EF4-FFF2-40B4-BE49-F238E27FC236}">
              <a16:creationId xmlns:a16="http://schemas.microsoft.com/office/drawing/2014/main" id="{00000000-0008-0000-08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77" name="Text Box 15">
          <a:extLst>
            <a:ext uri="{FF2B5EF4-FFF2-40B4-BE49-F238E27FC236}">
              <a16:creationId xmlns:a16="http://schemas.microsoft.com/office/drawing/2014/main" id="{00000000-0008-0000-08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78" name="Text Box 15">
          <a:extLst>
            <a:ext uri="{FF2B5EF4-FFF2-40B4-BE49-F238E27FC236}">
              <a16:creationId xmlns:a16="http://schemas.microsoft.com/office/drawing/2014/main" id="{00000000-0008-0000-08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79" name="Text Box 15">
          <a:extLst>
            <a:ext uri="{FF2B5EF4-FFF2-40B4-BE49-F238E27FC236}">
              <a16:creationId xmlns:a16="http://schemas.microsoft.com/office/drawing/2014/main" id="{00000000-0008-0000-08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80" name="Text Box 15">
          <a:extLst>
            <a:ext uri="{FF2B5EF4-FFF2-40B4-BE49-F238E27FC236}">
              <a16:creationId xmlns:a16="http://schemas.microsoft.com/office/drawing/2014/main" id="{00000000-0008-0000-08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81" name="Text Box 15">
          <a:extLst>
            <a:ext uri="{FF2B5EF4-FFF2-40B4-BE49-F238E27FC236}">
              <a16:creationId xmlns:a16="http://schemas.microsoft.com/office/drawing/2014/main" id="{00000000-0008-0000-08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82" name="Text Box 15">
          <a:extLst>
            <a:ext uri="{FF2B5EF4-FFF2-40B4-BE49-F238E27FC236}">
              <a16:creationId xmlns:a16="http://schemas.microsoft.com/office/drawing/2014/main" id="{00000000-0008-0000-08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83" name="Text Box 15">
          <a:extLst>
            <a:ext uri="{FF2B5EF4-FFF2-40B4-BE49-F238E27FC236}">
              <a16:creationId xmlns:a16="http://schemas.microsoft.com/office/drawing/2014/main" id="{00000000-0008-0000-08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84" name="Text Box 15">
          <a:extLst>
            <a:ext uri="{FF2B5EF4-FFF2-40B4-BE49-F238E27FC236}">
              <a16:creationId xmlns:a16="http://schemas.microsoft.com/office/drawing/2014/main" id="{00000000-0008-0000-08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85" name="Text Box 15">
          <a:extLst>
            <a:ext uri="{FF2B5EF4-FFF2-40B4-BE49-F238E27FC236}">
              <a16:creationId xmlns:a16="http://schemas.microsoft.com/office/drawing/2014/main" id="{00000000-0008-0000-08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86" name="Text Box 15">
          <a:extLst>
            <a:ext uri="{FF2B5EF4-FFF2-40B4-BE49-F238E27FC236}">
              <a16:creationId xmlns:a16="http://schemas.microsoft.com/office/drawing/2014/main" id="{00000000-0008-0000-08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87" name="Text Box 15">
          <a:extLst>
            <a:ext uri="{FF2B5EF4-FFF2-40B4-BE49-F238E27FC236}">
              <a16:creationId xmlns:a16="http://schemas.microsoft.com/office/drawing/2014/main" id="{00000000-0008-0000-08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88" name="Text Box 15">
          <a:extLst>
            <a:ext uri="{FF2B5EF4-FFF2-40B4-BE49-F238E27FC236}">
              <a16:creationId xmlns:a16="http://schemas.microsoft.com/office/drawing/2014/main" id="{00000000-0008-0000-08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89" name="Text Box 15">
          <a:extLst>
            <a:ext uri="{FF2B5EF4-FFF2-40B4-BE49-F238E27FC236}">
              <a16:creationId xmlns:a16="http://schemas.microsoft.com/office/drawing/2014/main" id="{00000000-0008-0000-08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90" name="Text Box 15">
          <a:extLst>
            <a:ext uri="{FF2B5EF4-FFF2-40B4-BE49-F238E27FC236}">
              <a16:creationId xmlns:a16="http://schemas.microsoft.com/office/drawing/2014/main" id="{00000000-0008-0000-08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91" name="Text Box 15">
          <a:extLst>
            <a:ext uri="{FF2B5EF4-FFF2-40B4-BE49-F238E27FC236}">
              <a16:creationId xmlns:a16="http://schemas.microsoft.com/office/drawing/2014/main" id="{00000000-0008-0000-08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92" name="Text Box 15">
          <a:extLst>
            <a:ext uri="{FF2B5EF4-FFF2-40B4-BE49-F238E27FC236}">
              <a16:creationId xmlns:a16="http://schemas.microsoft.com/office/drawing/2014/main" id="{00000000-0008-0000-08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93" name="Text Box 15">
          <a:extLst>
            <a:ext uri="{FF2B5EF4-FFF2-40B4-BE49-F238E27FC236}">
              <a16:creationId xmlns:a16="http://schemas.microsoft.com/office/drawing/2014/main" id="{00000000-0008-0000-08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94" name="Text Box 15">
          <a:extLst>
            <a:ext uri="{FF2B5EF4-FFF2-40B4-BE49-F238E27FC236}">
              <a16:creationId xmlns:a16="http://schemas.microsoft.com/office/drawing/2014/main" id="{00000000-0008-0000-08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695" name="Text Box 15">
          <a:extLst>
            <a:ext uri="{FF2B5EF4-FFF2-40B4-BE49-F238E27FC236}">
              <a16:creationId xmlns:a16="http://schemas.microsoft.com/office/drawing/2014/main" id="{00000000-0008-0000-08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97" name="Text Box 15">
          <a:extLst>
            <a:ext uri="{FF2B5EF4-FFF2-40B4-BE49-F238E27FC236}">
              <a16:creationId xmlns:a16="http://schemas.microsoft.com/office/drawing/2014/main" id="{00000000-0008-0000-08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698" name="Text Box 15">
          <a:extLst>
            <a:ext uri="{FF2B5EF4-FFF2-40B4-BE49-F238E27FC236}">
              <a16:creationId xmlns:a16="http://schemas.microsoft.com/office/drawing/2014/main" id="{00000000-0008-0000-08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444331"/>
    <xdr:sp macro="" textlink="">
      <xdr:nvSpPr>
        <xdr:cNvPr id="696" name="Text Box 15">
          <a:extLst>
            <a:ext uri="{FF2B5EF4-FFF2-40B4-BE49-F238E27FC236}">
              <a16:creationId xmlns:a16="http://schemas.microsoft.com/office/drawing/2014/main" id="{00000000-0008-0000-08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699" name="Text Box 16">
          <a:extLst>
            <a:ext uri="{FF2B5EF4-FFF2-40B4-BE49-F238E27FC236}">
              <a16:creationId xmlns:a16="http://schemas.microsoft.com/office/drawing/2014/main" id="{00000000-0008-0000-08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700" name="Text Box 17">
          <a:extLst>
            <a:ext uri="{FF2B5EF4-FFF2-40B4-BE49-F238E27FC236}">
              <a16:creationId xmlns:a16="http://schemas.microsoft.com/office/drawing/2014/main" id="{00000000-0008-0000-08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701" name="Text Box 18">
          <a:extLst>
            <a:ext uri="{FF2B5EF4-FFF2-40B4-BE49-F238E27FC236}">
              <a16:creationId xmlns:a16="http://schemas.microsoft.com/office/drawing/2014/main" id="{00000000-0008-0000-08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702" name="Text Box 19">
          <a:extLst>
            <a:ext uri="{FF2B5EF4-FFF2-40B4-BE49-F238E27FC236}">
              <a16:creationId xmlns:a16="http://schemas.microsoft.com/office/drawing/2014/main" id="{00000000-0008-0000-08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03" name="Text Box 15">
          <a:extLst>
            <a:ext uri="{FF2B5EF4-FFF2-40B4-BE49-F238E27FC236}">
              <a16:creationId xmlns:a16="http://schemas.microsoft.com/office/drawing/2014/main" id="{00000000-0008-0000-08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04" name="Text Box 15">
          <a:extLst>
            <a:ext uri="{FF2B5EF4-FFF2-40B4-BE49-F238E27FC236}">
              <a16:creationId xmlns:a16="http://schemas.microsoft.com/office/drawing/2014/main" id="{00000000-0008-0000-08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05" name="Text Box 15">
          <a:extLst>
            <a:ext uri="{FF2B5EF4-FFF2-40B4-BE49-F238E27FC236}">
              <a16:creationId xmlns:a16="http://schemas.microsoft.com/office/drawing/2014/main" id="{00000000-0008-0000-08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06" name="Text Box 15">
          <a:extLst>
            <a:ext uri="{FF2B5EF4-FFF2-40B4-BE49-F238E27FC236}">
              <a16:creationId xmlns:a16="http://schemas.microsoft.com/office/drawing/2014/main" id="{00000000-0008-0000-08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07" name="Text Box 15">
          <a:extLst>
            <a:ext uri="{FF2B5EF4-FFF2-40B4-BE49-F238E27FC236}">
              <a16:creationId xmlns:a16="http://schemas.microsoft.com/office/drawing/2014/main" id="{00000000-0008-0000-08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08" name="Text Box 15">
          <a:extLst>
            <a:ext uri="{FF2B5EF4-FFF2-40B4-BE49-F238E27FC236}">
              <a16:creationId xmlns:a16="http://schemas.microsoft.com/office/drawing/2014/main" id="{00000000-0008-0000-08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09" name="Text Box 15">
          <a:extLst>
            <a:ext uri="{FF2B5EF4-FFF2-40B4-BE49-F238E27FC236}">
              <a16:creationId xmlns:a16="http://schemas.microsoft.com/office/drawing/2014/main" id="{00000000-0008-0000-08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10" name="Text Box 15">
          <a:extLst>
            <a:ext uri="{FF2B5EF4-FFF2-40B4-BE49-F238E27FC236}">
              <a16:creationId xmlns:a16="http://schemas.microsoft.com/office/drawing/2014/main" id="{00000000-0008-0000-08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11" name="Text Box 15">
          <a:extLst>
            <a:ext uri="{FF2B5EF4-FFF2-40B4-BE49-F238E27FC236}">
              <a16:creationId xmlns:a16="http://schemas.microsoft.com/office/drawing/2014/main" id="{00000000-0008-0000-08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12" name="Text Box 15">
          <a:extLst>
            <a:ext uri="{FF2B5EF4-FFF2-40B4-BE49-F238E27FC236}">
              <a16:creationId xmlns:a16="http://schemas.microsoft.com/office/drawing/2014/main" id="{00000000-0008-0000-08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13" name="Text Box 15">
          <a:extLst>
            <a:ext uri="{FF2B5EF4-FFF2-40B4-BE49-F238E27FC236}">
              <a16:creationId xmlns:a16="http://schemas.microsoft.com/office/drawing/2014/main" id="{00000000-0008-0000-08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14" name="Text Box 15">
          <a:extLst>
            <a:ext uri="{FF2B5EF4-FFF2-40B4-BE49-F238E27FC236}">
              <a16:creationId xmlns:a16="http://schemas.microsoft.com/office/drawing/2014/main" id="{00000000-0008-0000-08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15" name="Text Box 15">
          <a:extLst>
            <a:ext uri="{FF2B5EF4-FFF2-40B4-BE49-F238E27FC236}">
              <a16:creationId xmlns:a16="http://schemas.microsoft.com/office/drawing/2014/main" id="{00000000-0008-0000-08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16" name="Text Box 15">
          <a:extLst>
            <a:ext uri="{FF2B5EF4-FFF2-40B4-BE49-F238E27FC236}">
              <a16:creationId xmlns:a16="http://schemas.microsoft.com/office/drawing/2014/main" id="{00000000-0008-0000-08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504825</xdr:rowOff>
    </xdr:from>
    <xdr:ext cx="95250" cy="444014"/>
    <xdr:sp macro="" textlink="">
      <xdr:nvSpPr>
        <xdr:cNvPr id="717" name="Text Box 15">
          <a:extLst>
            <a:ext uri="{FF2B5EF4-FFF2-40B4-BE49-F238E27FC236}">
              <a16:creationId xmlns:a16="http://schemas.microsoft.com/office/drawing/2014/main" id="{00000000-0008-0000-08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18" name="Text Box 15">
          <a:extLst>
            <a:ext uri="{FF2B5EF4-FFF2-40B4-BE49-F238E27FC236}">
              <a16:creationId xmlns:a16="http://schemas.microsoft.com/office/drawing/2014/main" id="{00000000-0008-0000-08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19" name="Text Box 15">
          <a:extLst>
            <a:ext uri="{FF2B5EF4-FFF2-40B4-BE49-F238E27FC236}">
              <a16:creationId xmlns:a16="http://schemas.microsoft.com/office/drawing/2014/main" id="{00000000-0008-0000-08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20" name="Text Box 15">
          <a:extLst>
            <a:ext uri="{FF2B5EF4-FFF2-40B4-BE49-F238E27FC236}">
              <a16:creationId xmlns:a16="http://schemas.microsoft.com/office/drawing/2014/main" id="{00000000-0008-0000-08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21" name="Text Box 15">
          <a:extLst>
            <a:ext uri="{FF2B5EF4-FFF2-40B4-BE49-F238E27FC236}">
              <a16:creationId xmlns:a16="http://schemas.microsoft.com/office/drawing/2014/main" id="{00000000-0008-0000-08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22" name="Text Box 15">
          <a:extLst>
            <a:ext uri="{FF2B5EF4-FFF2-40B4-BE49-F238E27FC236}">
              <a16:creationId xmlns:a16="http://schemas.microsoft.com/office/drawing/2014/main" id="{00000000-0008-0000-08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23" name="Text Box 15">
          <a:extLst>
            <a:ext uri="{FF2B5EF4-FFF2-40B4-BE49-F238E27FC236}">
              <a16:creationId xmlns:a16="http://schemas.microsoft.com/office/drawing/2014/main" id="{00000000-0008-0000-08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24" name="Text Box 15">
          <a:extLst>
            <a:ext uri="{FF2B5EF4-FFF2-40B4-BE49-F238E27FC236}">
              <a16:creationId xmlns:a16="http://schemas.microsoft.com/office/drawing/2014/main" id="{00000000-0008-0000-08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25" name="Text Box 15">
          <a:extLst>
            <a:ext uri="{FF2B5EF4-FFF2-40B4-BE49-F238E27FC236}">
              <a16:creationId xmlns:a16="http://schemas.microsoft.com/office/drawing/2014/main" id="{00000000-0008-0000-08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26" name="Text Box 15">
          <a:extLst>
            <a:ext uri="{FF2B5EF4-FFF2-40B4-BE49-F238E27FC236}">
              <a16:creationId xmlns:a16="http://schemas.microsoft.com/office/drawing/2014/main" id="{00000000-0008-0000-08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27" name="Text Box 15">
          <a:extLst>
            <a:ext uri="{FF2B5EF4-FFF2-40B4-BE49-F238E27FC236}">
              <a16:creationId xmlns:a16="http://schemas.microsoft.com/office/drawing/2014/main" id="{00000000-0008-0000-08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28" name="Text Box 15">
          <a:extLst>
            <a:ext uri="{FF2B5EF4-FFF2-40B4-BE49-F238E27FC236}">
              <a16:creationId xmlns:a16="http://schemas.microsoft.com/office/drawing/2014/main" id="{00000000-0008-0000-08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29" name="Text Box 15">
          <a:extLst>
            <a:ext uri="{FF2B5EF4-FFF2-40B4-BE49-F238E27FC236}">
              <a16:creationId xmlns:a16="http://schemas.microsoft.com/office/drawing/2014/main" id="{00000000-0008-0000-08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30" name="Text Box 15">
          <a:extLst>
            <a:ext uri="{FF2B5EF4-FFF2-40B4-BE49-F238E27FC236}">
              <a16:creationId xmlns:a16="http://schemas.microsoft.com/office/drawing/2014/main" id="{00000000-0008-0000-08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31" name="Text Box 15">
          <a:extLst>
            <a:ext uri="{FF2B5EF4-FFF2-40B4-BE49-F238E27FC236}">
              <a16:creationId xmlns:a16="http://schemas.microsoft.com/office/drawing/2014/main" id="{00000000-0008-0000-08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2" name="Text Box 16">
          <a:extLst>
            <a:ext uri="{FF2B5EF4-FFF2-40B4-BE49-F238E27FC236}">
              <a16:creationId xmlns:a16="http://schemas.microsoft.com/office/drawing/2014/main" id="{00000000-0008-0000-08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3" name="Text Box 17">
          <a:extLst>
            <a:ext uri="{FF2B5EF4-FFF2-40B4-BE49-F238E27FC236}">
              <a16:creationId xmlns:a16="http://schemas.microsoft.com/office/drawing/2014/main" id="{00000000-0008-0000-08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4" name="Text Box 18">
          <a:extLst>
            <a:ext uri="{FF2B5EF4-FFF2-40B4-BE49-F238E27FC236}">
              <a16:creationId xmlns:a16="http://schemas.microsoft.com/office/drawing/2014/main" id="{00000000-0008-0000-08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0</xdr:rowOff>
    </xdr:from>
    <xdr:ext cx="95250" cy="171450"/>
    <xdr:sp macro="" textlink="">
      <xdr:nvSpPr>
        <xdr:cNvPr id="735" name="Text Box 19">
          <a:extLst>
            <a:ext uri="{FF2B5EF4-FFF2-40B4-BE49-F238E27FC236}">
              <a16:creationId xmlns:a16="http://schemas.microsoft.com/office/drawing/2014/main" id="{00000000-0008-0000-08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504825</xdr:rowOff>
    </xdr:from>
    <xdr:ext cx="95250" cy="213632"/>
    <xdr:sp macro="" textlink="">
      <xdr:nvSpPr>
        <xdr:cNvPr id="736" name="Text Box 15">
          <a:extLst>
            <a:ext uri="{FF2B5EF4-FFF2-40B4-BE49-F238E27FC236}">
              <a16:creationId xmlns:a16="http://schemas.microsoft.com/office/drawing/2014/main" id="{00000000-0008-0000-08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737" name="Text Box 16">
          <a:extLst>
            <a:ext uri="{FF2B5EF4-FFF2-40B4-BE49-F238E27FC236}">
              <a16:creationId xmlns:a16="http://schemas.microsoft.com/office/drawing/2014/main" id="{00000000-0008-0000-08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738" name="Text Box 17">
          <a:extLst>
            <a:ext uri="{FF2B5EF4-FFF2-40B4-BE49-F238E27FC236}">
              <a16:creationId xmlns:a16="http://schemas.microsoft.com/office/drawing/2014/main" id="{00000000-0008-0000-08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739" name="Text Box 18">
          <a:extLst>
            <a:ext uri="{FF2B5EF4-FFF2-40B4-BE49-F238E27FC236}">
              <a16:creationId xmlns:a16="http://schemas.microsoft.com/office/drawing/2014/main" id="{00000000-0008-0000-08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740" name="Text Box 19">
          <a:extLst>
            <a:ext uri="{FF2B5EF4-FFF2-40B4-BE49-F238E27FC236}">
              <a16:creationId xmlns:a16="http://schemas.microsoft.com/office/drawing/2014/main" id="{00000000-0008-0000-08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41" name="Text Box 15">
          <a:extLst>
            <a:ext uri="{FF2B5EF4-FFF2-40B4-BE49-F238E27FC236}">
              <a16:creationId xmlns:a16="http://schemas.microsoft.com/office/drawing/2014/main" id="{00000000-0008-0000-08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42" name="Text Box 15">
          <a:extLst>
            <a:ext uri="{FF2B5EF4-FFF2-40B4-BE49-F238E27FC236}">
              <a16:creationId xmlns:a16="http://schemas.microsoft.com/office/drawing/2014/main" id="{00000000-0008-0000-08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43" name="Text Box 15">
          <a:extLst>
            <a:ext uri="{FF2B5EF4-FFF2-40B4-BE49-F238E27FC236}">
              <a16:creationId xmlns:a16="http://schemas.microsoft.com/office/drawing/2014/main" id="{00000000-0008-0000-08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504825</xdr:rowOff>
    </xdr:from>
    <xdr:ext cx="95250" cy="444331"/>
    <xdr:sp macro="" textlink="">
      <xdr:nvSpPr>
        <xdr:cNvPr id="744" name="Text Box 15">
          <a:extLst>
            <a:ext uri="{FF2B5EF4-FFF2-40B4-BE49-F238E27FC236}">
              <a16:creationId xmlns:a16="http://schemas.microsoft.com/office/drawing/2014/main" id="{00000000-0008-0000-08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745" name="Text Box 16">
          <a:extLst>
            <a:ext uri="{FF2B5EF4-FFF2-40B4-BE49-F238E27FC236}">
              <a16:creationId xmlns:a16="http://schemas.microsoft.com/office/drawing/2014/main" id="{00000000-0008-0000-08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746" name="Text Box 17">
          <a:extLst>
            <a:ext uri="{FF2B5EF4-FFF2-40B4-BE49-F238E27FC236}">
              <a16:creationId xmlns:a16="http://schemas.microsoft.com/office/drawing/2014/main" id="{00000000-0008-0000-08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747" name="Text Box 18">
          <a:extLst>
            <a:ext uri="{FF2B5EF4-FFF2-40B4-BE49-F238E27FC236}">
              <a16:creationId xmlns:a16="http://schemas.microsoft.com/office/drawing/2014/main" id="{00000000-0008-0000-08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748" name="Text Box 19">
          <a:extLst>
            <a:ext uri="{FF2B5EF4-FFF2-40B4-BE49-F238E27FC236}">
              <a16:creationId xmlns:a16="http://schemas.microsoft.com/office/drawing/2014/main" id="{00000000-0008-0000-08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49" name="Text Box 15">
          <a:extLst>
            <a:ext uri="{FF2B5EF4-FFF2-40B4-BE49-F238E27FC236}">
              <a16:creationId xmlns:a16="http://schemas.microsoft.com/office/drawing/2014/main" id="{00000000-0008-0000-08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50" name="Text Box 15">
          <a:extLst>
            <a:ext uri="{FF2B5EF4-FFF2-40B4-BE49-F238E27FC236}">
              <a16:creationId xmlns:a16="http://schemas.microsoft.com/office/drawing/2014/main" id="{00000000-0008-0000-08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51" name="Text Box 15">
          <a:extLst>
            <a:ext uri="{FF2B5EF4-FFF2-40B4-BE49-F238E27FC236}">
              <a16:creationId xmlns:a16="http://schemas.microsoft.com/office/drawing/2014/main" id="{00000000-0008-0000-08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52" name="Text Box 15">
          <a:extLst>
            <a:ext uri="{FF2B5EF4-FFF2-40B4-BE49-F238E27FC236}">
              <a16:creationId xmlns:a16="http://schemas.microsoft.com/office/drawing/2014/main" id="{00000000-0008-0000-08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53" name="Text Box 15">
          <a:extLst>
            <a:ext uri="{FF2B5EF4-FFF2-40B4-BE49-F238E27FC236}">
              <a16:creationId xmlns:a16="http://schemas.microsoft.com/office/drawing/2014/main" id="{00000000-0008-0000-08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54" name="Text Box 15">
          <a:extLst>
            <a:ext uri="{FF2B5EF4-FFF2-40B4-BE49-F238E27FC236}">
              <a16:creationId xmlns:a16="http://schemas.microsoft.com/office/drawing/2014/main" id="{00000000-0008-0000-08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55" name="Text Box 15">
          <a:extLst>
            <a:ext uri="{FF2B5EF4-FFF2-40B4-BE49-F238E27FC236}">
              <a16:creationId xmlns:a16="http://schemas.microsoft.com/office/drawing/2014/main" id="{00000000-0008-0000-08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56" name="Text Box 15">
          <a:extLst>
            <a:ext uri="{FF2B5EF4-FFF2-40B4-BE49-F238E27FC236}">
              <a16:creationId xmlns:a16="http://schemas.microsoft.com/office/drawing/2014/main" id="{00000000-0008-0000-08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57" name="Text Box 15">
          <a:extLst>
            <a:ext uri="{FF2B5EF4-FFF2-40B4-BE49-F238E27FC236}">
              <a16:creationId xmlns:a16="http://schemas.microsoft.com/office/drawing/2014/main" id="{00000000-0008-0000-08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58" name="Text Box 15">
          <a:extLst>
            <a:ext uri="{FF2B5EF4-FFF2-40B4-BE49-F238E27FC236}">
              <a16:creationId xmlns:a16="http://schemas.microsoft.com/office/drawing/2014/main" id="{00000000-0008-0000-08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59" name="Text Box 15">
          <a:extLst>
            <a:ext uri="{FF2B5EF4-FFF2-40B4-BE49-F238E27FC236}">
              <a16:creationId xmlns:a16="http://schemas.microsoft.com/office/drawing/2014/main" id="{00000000-0008-0000-08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60" name="Text Box 15">
          <a:extLst>
            <a:ext uri="{FF2B5EF4-FFF2-40B4-BE49-F238E27FC236}">
              <a16:creationId xmlns:a16="http://schemas.microsoft.com/office/drawing/2014/main" id="{00000000-0008-0000-08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61" name="Text Box 15">
          <a:extLst>
            <a:ext uri="{FF2B5EF4-FFF2-40B4-BE49-F238E27FC236}">
              <a16:creationId xmlns:a16="http://schemas.microsoft.com/office/drawing/2014/main" id="{00000000-0008-0000-08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62" name="Text Box 15">
          <a:extLst>
            <a:ext uri="{FF2B5EF4-FFF2-40B4-BE49-F238E27FC236}">
              <a16:creationId xmlns:a16="http://schemas.microsoft.com/office/drawing/2014/main" id="{00000000-0008-0000-08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64" name="Text Box 15">
          <a:extLst>
            <a:ext uri="{FF2B5EF4-FFF2-40B4-BE49-F238E27FC236}">
              <a16:creationId xmlns:a16="http://schemas.microsoft.com/office/drawing/2014/main" id="{00000000-0008-0000-08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65" name="Text Box 15">
          <a:extLst>
            <a:ext uri="{FF2B5EF4-FFF2-40B4-BE49-F238E27FC236}">
              <a16:creationId xmlns:a16="http://schemas.microsoft.com/office/drawing/2014/main" id="{00000000-0008-0000-08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66" name="Text Box 15">
          <a:extLst>
            <a:ext uri="{FF2B5EF4-FFF2-40B4-BE49-F238E27FC236}">
              <a16:creationId xmlns:a16="http://schemas.microsoft.com/office/drawing/2014/main" id="{00000000-0008-0000-08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67" name="Text Box 15">
          <a:extLst>
            <a:ext uri="{FF2B5EF4-FFF2-40B4-BE49-F238E27FC236}">
              <a16:creationId xmlns:a16="http://schemas.microsoft.com/office/drawing/2014/main" id="{00000000-0008-0000-08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68" name="Text Box 15">
          <a:extLst>
            <a:ext uri="{FF2B5EF4-FFF2-40B4-BE49-F238E27FC236}">
              <a16:creationId xmlns:a16="http://schemas.microsoft.com/office/drawing/2014/main" id="{00000000-0008-0000-08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69" name="Text Box 15">
          <a:extLst>
            <a:ext uri="{FF2B5EF4-FFF2-40B4-BE49-F238E27FC236}">
              <a16:creationId xmlns:a16="http://schemas.microsoft.com/office/drawing/2014/main" id="{00000000-0008-0000-08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70" name="Text Box 15">
          <a:extLst>
            <a:ext uri="{FF2B5EF4-FFF2-40B4-BE49-F238E27FC236}">
              <a16:creationId xmlns:a16="http://schemas.microsoft.com/office/drawing/2014/main" id="{00000000-0008-0000-08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71" name="Text Box 15">
          <a:extLst>
            <a:ext uri="{FF2B5EF4-FFF2-40B4-BE49-F238E27FC236}">
              <a16:creationId xmlns:a16="http://schemas.microsoft.com/office/drawing/2014/main" id="{00000000-0008-0000-08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72" name="Text Box 15">
          <a:extLst>
            <a:ext uri="{FF2B5EF4-FFF2-40B4-BE49-F238E27FC236}">
              <a16:creationId xmlns:a16="http://schemas.microsoft.com/office/drawing/2014/main" id="{00000000-0008-0000-08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73" name="Text Box 15">
          <a:extLst>
            <a:ext uri="{FF2B5EF4-FFF2-40B4-BE49-F238E27FC236}">
              <a16:creationId xmlns:a16="http://schemas.microsoft.com/office/drawing/2014/main" id="{00000000-0008-0000-08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74" name="Text Box 15">
          <a:extLst>
            <a:ext uri="{FF2B5EF4-FFF2-40B4-BE49-F238E27FC236}">
              <a16:creationId xmlns:a16="http://schemas.microsoft.com/office/drawing/2014/main" id="{00000000-0008-0000-08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75" name="Text Box 15">
          <a:extLst>
            <a:ext uri="{FF2B5EF4-FFF2-40B4-BE49-F238E27FC236}">
              <a16:creationId xmlns:a16="http://schemas.microsoft.com/office/drawing/2014/main" id="{00000000-0008-0000-08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76" name="Text Box 15">
          <a:extLst>
            <a:ext uri="{FF2B5EF4-FFF2-40B4-BE49-F238E27FC236}">
              <a16:creationId xmlns:a16="http://schemas.microsoft.com/office/drawing/2014/main" id="{00000000-0008-0000-08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77" name="Text Box 15">
          <a:extLst>
            <a:ext uri="{FF2B5EF4-FFF2-40B4-BE49-F238E27FC236}">
              <a16:creationId xmlns:a16="http://schemas.microsoft.com/office/drawing/2014/main" id="{00000000-0008-0000-08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778" name="Text Box 16">
          <a:extLst>
            <a:ext uri="{FF2B5EF4-FFF2-40B4-BE49-F238E27FC236}">
              <a16:creationId xmlns:a16="http://schemas.microsoft.com/office/drawing/2014/main" id="{00000000-0008-0000-08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0</xdr:rowOff>
    </xdr:from>
    <xdr:ext cx="95250" cy="171450"/>
    <xdr:sp macro="" textlink="">
      <xdr:nvSpPr>
        <xdr:cNvPr id="779" name="Text Box 17">
          <a:extLst>
            <a:ext uri="{FF2B5EF4-FFF2-40B4-BE49-F238E27FC236}">
              <a16:creationId xmlns:a16="http://schemas.microsoft.com/office/drawing/2014/main" id="{00000000-0008-0000-08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10</xdr:row>
      <xdr:rowOff>15875</xdr:rowOff>
    </xdr:from>
    <xdr:ext cx="95250" cy="171450"/>
    <xdr:sp macro="" textlink="">
      <xdr:nvSpPr>
        <xdr:cNvPr id="780" name="Text Box 18">
          <a:extLst>
            <a:ext uri="{FF2B5EF4-FFF2-40B4-BE49-F238E27FC236}">
              <a16:creationId xmlns:a16="http://schemas.microsoft.com/office/drawing/2014/main" id="{00000000-0008-0000-0800-00000C030000}"/>
            </a:ext>
          </a:extLst>
        </xdr:cNvPr>
        <xdr:cNvSpPr txBox="1">
          <a:spLocks noChangeArrowheads="1"/>
        </xdr:cNvSpPr>
      </xdr:nvSpPr>
      <xdr:spPr bwMode="auto">
        <a:xfrm>
          <a:off x="12482512" y="377031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xdr:row>
      <xdr:rowOff>504825</xdr:rowOff>
    </xdr:from>
    <xdr:ext cx="95250" cy="213632"/>
    <xdr:sp macro="" textlink="">
      <xdr:nvSpPr>
        <xdr:cNvPr id="782" name="Text Box 15">
          <a:extLst>
            <a:ext uri="{FF2B5EF4-FFF2-40B4-BE49-F238E27FC236}">
              <a16:creationId xmlns:a16="http://schemas.microsoft.com/office/drawing/2014/main" id="{00000000-0008-0000-08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783" name="Text Box 16">
          <a:extLst>
            <a:ext uri="{FF2B5EF4-FFF2-40B4-BE49-F238E27FC236}">
              <a16:creationId xmlns:a16="http://schemas.microsoft.com/office/drawing/2014/main" id="{00000000-0008-0000-08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784" name="Text Box 17">
          <a:extLst>
            <a:ext uri="{FF2B5EF4-FFF2-40B4-BE49-F238E27FC236}">
              <a16:creationId xmlns:a16="http://schemas.microsoft.com/office/drawing/2014/main" id="{00000000-0008-0000-08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785" name="Text Box 18">
          <a:extLst>
            <a:ext uri="{FF2B5EF4-FFF2-40B4-BE49-F238E27FC236}">
              <a16:creationId xmlns:a16="http://schemas.microsoft.com/office/drawing/2014/main" id="{00000000-0008-0000-08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786" name="Text Box 19">
          <a:extLst>
            <a:ext uri="{FF2B5EF4-FFF2-40B4-BE49-F238E27FC236}">
              <a16:creationId xmlns:a16="http://schemas.microsoft.com/office/drawing/2014/main" id="{00000000-0008-0000-08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87" name="Text Box 15">
          <a:extLst>
            <a:ext uri="{FF2B5EF4-FFF2-40B4-BE49-F238E27FC236}">
              <a16:creationId xmlns:a16="http://schemas.microsoft.com/office/drawing/2014/main" id="{00000000-0008-0000-08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88" name="Text Box 15">
          <a:extLst>
            <a:ext uri="{FF2B5EF4-FFF2-40B4-BE49-F238E27FC236}">
              <a16:creationId xmlns:a16="http://schemas.microsoft.com/office/drawing/2014/main" id="{00000000-0008-0000-08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789" name="Text Box 15">
          <a:extLst>
            <a:ext uri="{FF2B5EF4-FFF2-40B4-BE49-F238E27FC236}">
              <a16:creationId xmlns:a16="http://schemas.microsoft.com/office/drawing/2014/main" id="{00000000-0008-0000-08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92" name="Text Box 15">
          <a:extLst>
            <a:ext uri="{FF2B5EF4-FFF2-40B4-BE49-F238E27FC236}">
              <a16:creationId xmlns:a16="http://schemas.microsoft.com/office/drawing/2014/main" id="{00000000-0008-0000-08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93" name="Text Box 15">
          <a:extLst>
            <a:ext uri="{FF2B5EF4-FFF2-40B4-BE49-F238E27FC236}">
              <a16:creationId xmlns:a16="http://schemas.microsoft.com/office/drawing/2014/main" id="{00000000-0008-0000-08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94" name="Text Box 15">
          <a:extLst>
            <a:ext uri="{FF2B5EF4-FFF2-40B4-BE49-F238E27FC236}">
              <a16:creationId xmlns:a16="http://schemas.microsoft.com/office/drawing/2014/main" id="{00000000-0008-0000-08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95" name="Text Box 15">
          <a:extLst>
            <a:ext uri="{FF2B5EF4-FFF2-40B4-BE49-F238E27FC236}">
              <a16:creationId xmlns:a16="http://schemas.microsoft.com/office/drawing/2014/main" id="{00000000-0008-0000-08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96" name="Text Box 15">
          <a:extLst>
            <a:ext uri="{FF2B5EF4-FFF2-40B4-BE49-F238E27FC236}">
              <a16:creationId xmlns:a16="http://schemas.microsoft.com/office/drawing/2014/main" id="{00000000-0008-0000-08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97" name="Text Box 15">
          <a:extLst>
            <a:ext uri="{FF2B5EF4-FFF2-40B4-BE49-F238E27FC236}">
              <a16:creationId xmlns:a16="http://schemas.microsoft.com/office/drawing/2014/main" id="{00000000-0008-0000-08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98" name="Text Box 15">
          <a:extLst>
            <a:ext uri="{FF2B5EF4-FFF2-40B4-BE49-F238E27FC236}">
              <a16:creationId xmlns:a16="http://schemas.microsoft.com/office/drawing/2014/main" id="{00000000-0008-0000-08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799" name="Text Box 15">
          <a:extLst>
            <a:ext uri="{FF2B5EF4-FFF2-40B4-BE49-F238E27FC236}">
              <a16:creationId xmlns:a16="http://schemas.microsoft.com/office/drawing/2014/main" id="{00000000-0008-0000-08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00" name="Text Box 15">
          <a:extLst>
            <a:ext uri="{FF2B5EF4-FFF2-40B4-BE49-F238E27FC236}">
              <a16:creationId xmlns:a16="http://schemas.microsoft.com/office/drawing/2014/main" id="{00000000-0008-0000-08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01" name="Text Box 15">
          <a:extLst>
            <a:ext uri="{FF2B5EF4-FFF2-40B4-BE49-F238E27FC236}">
              <a16:creationId xmlns:a16="http://schemas.microsoft.com/office/drawing/2014/main" id="{00000000-0008-0000-08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02" name="Text Box 15">
          <a:extLst>
            <a:ext uri="{FF2B5EF4-FFF2-40B4-BE49-F238E27FC236}">
              <a16:creationId xmlns:a16="http://schemas.microsoft.com/office/drawing/2014/main" id="{00000000-0008-0000-08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03" name="Text Box 15">
          <a:extLst>
            <a:ext uri="{FF2B5EF4-FFF2-40B4-BE49-F238E27FC236}">
              <a16:creationId xmlns:a16="http://schemas.microsoft.com/office/drawing/2014/main" id="{00000000-0008-0000-08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04" name="Text Box 15">
          <a:extLst>
            <a:ext uri="{FF2B5EF4-FFF2-40B4-BE49-F238E27FC236}">
              <a16:creationId xmlns:a16="http://schemas.microsoft.com/office/drawing/2014/main" id="{00000000-0008-0000-08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05" name="Text Box 15">
          <a:extLst>
            <a:ext uri="{FF2B5EF4-FFF2-40B4-BE49-F238E27FC236}">
              <a16:creationId xmlns:a16="http://schemas.microsoft.com/office/drawing/2014/main" id="{00000000-0008-0000-08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06" name="Text Box 15">
          <a:extLst>
            <a:ext uri="{FF2B5EF4-FFF2-40B4-BE49-F238E27FC236}">
              <a16:creationId xmlns:a16="http://schemas.microsoft.com/office/drawing/2014/main" id="{00000000-0008-0000-08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07" name="Text Box 15">
          <a:extLst>
            <a:ext uri="{FF2B5EF4-FFF2-40B4-BE49-F238E27FC236}">
              <a16:creationId xmlns:a16="http://schemas.microsoft.com/office/drawing/2014/main" id="{00000000-0008-0000-08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08" name="Text Box 15">
          <a:extLst>
            <a:ext uri="{FF2B5EF4-FFF2-40B4-BE49-F238E27FC236}">
              <a16:creationId xmlns:a16="http://schemas.microsoft.com/office/drawing/2014/main" id="{00000000-0008-0000-08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09" name="Text Box 15">
          <a:extLst>
            <a:ext uri="{FF2B5EF4-FFF2-40B4-BE49-F238E27FC236}">
              <a16:creationId xmlns:a16="http://schemas.microsoft.com/office/drawing/2014/main" id="{00000000-0008-0000-08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10" name="Text Box 15">
          <a:extLst>
            <a:ext uri="{FF2B5EF4-FFF2-40B4-BE49-F238E27FC236}">
              <a16:creationId xmlns:a16="http://schemas.microsoft.com/office/drawing/2014/main" id="{00000000-0008-0000-08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11" name="Text Box 15">
          <a:extLst>
            <a:ext uri="{FF2B5EF4-FFF2-40B4-BE49-F238E27FC236}">
              <a16:creationId xmlns:a16="http://schemas.microsoft.com/office/drawing/2014/main" id="{00000000-0008-0000-08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12" name="Text Box 15">
          <a:extLst>
            <a:ext uri="{FF2B5EF4-FFF2-40B4-BE49-F238E27FC236}">
              <a16:creationId xmlns:a16="http://schemas.microsoft.com/office/drawing/2014/main" id="{00000000-0008-0000-08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13" name="Text Box 15">
          <a:extLst>
            <a:ext uri="{FF2B5EF4-FFF2-40B4-BE49-F238E27FC236}">
              <a16:creationId xmlns:a16="http://schemas.microsoft.com/office/drawing/2014/main" id="{00000000-0008-0000-08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14" name="Text Box 15">
          <a:extLst>
            <a:ext uri="{FF2B5EF4-FFF2-40B4-BE49-F238E27FC236}">
              <a16:creationId xmlns:a16="http://schemas.microsoft.com/office/drawing/2014/main" id="{00000000-0008-0000-08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15" name="Text Box 15">
          <a:extLst>
            <a:ext uri="{FF2B5EF4-FFF2-40B4-BE49-F238E27FC236}">
              <a16:creationId xmlns:a16="http://schemas.microsoft.com/office/drawing/2014/main" id="{00000000-0008-0000-08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16" name="Text Box 15">
          <a:extLst>
            <a:ext uri="{FF2B5EF4-FFF2-40B4-BE49-F238E27FC236}">
              <a16:creationId xmlns:a16="http://schemas.microsoft.com/office/drawing/2014/main" id="{00000000-0008-0000-08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17" name="Text Box 15">
          <a:extLst>
            <a:ext uri="{FF2B5EF4-FFF2-40B4-BE49-F238E27FC236}">
              <a16:creationId xmlns:a16="http://schemas.microsoft.com/office/drawing/2014/main" id="{00000000-0008-0000-08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18" name="Text Box 15">
          <a:extLst>
            <a:ext uri="{FF2B5EF4-FFF2-40B4-BE49-F238E27FC236}">
              <a16:creationId xmlns:a16="http://schemas.microsoft.com/office/drawing/2014/main" id="{00000000-0008-0000-08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19" name="Text Box 15">
          <a:extLst>
            <a:ext uri="{FF2B5EF4-FFF2-40B4-BE49-F238E27FC236}">
              <a16:creationId xmlns:a16="http://schemas.microsoft.com/office/drawing/2014/main" id="{00000000-0008-0000-08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20" name="Text Box 15">
          <a:extLst>
            <a:ext uri="{FF2B5EF4-FFF2-40B4-BE49-F238E27FC236}">
              <a16:creationId xmlns:a16="http://schemas.microsoft.com/office/drawing/2014/main" id="{00000000-0008-0000-08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21" name="Text Box 15">
          <a:extLst>
            <a:ext uri="{FF2B5EF4-FFF2-40B4-BE49-F238E27FC236}">
              <a16:creationId xmlns:a16="http://schemas.microsoft.com/office/drawing/2014/main" id="{00000000-0008-0000-08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22" name="Text Box 15">
          <a:extLst>
            <a:ext uri="{FF2B5EF4-FFF2-40B4-BE49-F238E27FC236}">
              <a16:creationId xmlns:a16="http://schemas.microsoft.com/office/drawing/2014/main" id="{00000000-0008-0000-08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23" name="Text Box 15">
          <a:extLst>
            <a:ext uri="{FF2B5EF4-FFF2-40B4-BE49-F238E27FC236}">
              <a16:creationId xmlns:a16="http://schemas.microsoft.com/office/drawing/2014/main" id="{00000000-0008-0000-08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24" name="Text Box 15">
          <a:extLst>
            <a:ext uri="{FF2B5EF4-FFF2-40B4-BE49-F238E27FC236}">
              <a16:creationId xmlns:a16="http://schemas.microsoft.com/office/drawing/2014/main" id="{00000000-0008-0000-08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25" name="Text Box 15">
          <a:extLst>
            <a:ext uri="{FF2B5EF4-FFF2-40B4-BE49-F238E27FC236}">
              <a16:creationId xmlns:a16="http://schemas.microsoft.com/office/drawing/2014/main" id="{00000000-0008-0000-08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26" name="Text Box 15">
          <a:extLst>
            <a:ext uri="{FF2B5EF4-FFF2-40B4-BE49-F238E27FC236}">
              <a16:creationId xmlns:a16="http://schemas.microsoft.com/office/drawing/2014/main" id="{00000000-0008-0000-08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27" name="Text Box 15">
          <a:extLst>
            <a:ext uri="{FF2B5EF4-FFF2-40B4-BE49-F238E27FC236}">
              <a16:creationId xmlns:a16="http://schemas.microsoft.com/office/drawing/2014/main" id="{00000000-0008-0000-08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28" name="Text Box 15">
          <a:extLst>
            <a:ext uri="{FF2B5EF4-FFF2-40B4-BE49-F238E27FC236}">
              <a16:creationId xmlns:a16="http://schemas.microsoft.com/office/drawing/2014/main" id="{00000000-0008-0000-08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29" name="Text Box 15">
          <a:extLst>
            <a:ext uri="{FF2B5EF4-FFF2-40B4-BE49-F238E27FC236}">
              <a16:creationId xmlns:a16="http://schemas.microsoft.com/office/drawing/2014/main" id="{00000000-0008-0000-08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30" name="Text Box 15">
          <a:extLst>
            <a:ext uri="{FF2B5EF4-FFF2-40B4-BE49-F238E27FC236}">
              <a16:creationId xmlns:a16="http://schemas.microsoft.com/office/drawing/2014/main" id="{00000000-0008-0000-08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31" name="Text Box 15">
          <a:extLst>
            <a:ext uri="{FF2B5EF4-FFF2-40B4-BE49-F238E27FC236}">
              <a16:creationId xmlns:a16="http://schemas.microsoft.com/office/drawing/2014/main" id="{00000000-0008-0000-08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32" name="Text Box 15">
          <a:extLst>
            <a:ext uri="{FF2B5EF4-FFF2-40B4-BE49-F238E27FC236}">
              <a16:creationId xmlns:a16="http://schemas.microsoft.com/office/drawing/2014/main" id="{00000000-0008-0000-08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33" name="Text Box 15">
          <a:extLst>
            <a:ext uri="{FF2B5EF4-FFF2-40B4-BE49-F238E27FC236}">
              <a16:creationId xmlns:a16="http://schemas.microsoft.com/office/drawing/2014/main" id="{00000000-0008-0000-08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834" name="Text Box 15">
          <a:extLst>
            <a:ext uri="{FF2B5EF4-FFF2-40B4-BE49-F238E27FC236}">
              <a16:creationId xmlns:a16="http://schemas.microsoft.com/office/drawing/2014/main" id="{00000000-0008-0000-08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6" name="Text Box 16">
          <a:extLst>
            <a:ext uri="{FF2B5EF4-FFF2-40B4-BE49-F238E27FC236}">
              <a16:creationId xmlns:a16="http://schemas.microsoft.com/office/drawing/2014/main" id="{FDE59AE3-B891-4E3A-96C1-3FD0B9A3AEC4}"/>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7" name="Text Box 17">
          <a:extLst>
            <a:ext uri="{FF2B5EF4-FFF2-40B4-BE49-F238E27FC236}">
              <a16:creationId xmlns:a16="http://schemas.microsoft.com/office/drawing/2014/main" id="{C5D4FF63-D4E3-40BE-B327-2AFBDA2D5BAF}"/>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8" name="Text Box 18">
          <a:extLst>
            <a:ext uri="{FF2B5EF4-FFF2-40B4-BE49-F238E27FC236}">
              <a16:creationId xmlns:a16="http://schemas.microsoft.com/office/drawing/2014/main" id="{C1999948-DA08-439D-9857-6BCCA0AF0483}"/>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839" name="Text Box 19">
          <a:extLst>
            <a:ext uri="{FF2B5EF4-FFF2-40B4-BE49-F238E27FC236}">
              <a16:creationId xmlns:a16="http://schemas.microsoft.com/office/drawing/2014/main" id="{54F439E5-B9A8-46CC-80D8-540B4091A50E}"/>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41" name="Text Box 15">
          <a:extLst>
            <a:ext uri="{FF2B5EF4-FFF2-40B4-BE49-F238E27FC236}">
              <a16:creationId xmlns:a16="http://schemas.microsoft.com/office/drawing/2014/main" id="{691E7CF6-19B5-4BFE-9485-6AFC2DE6B57F}"/>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42" name="Text Box 15">
          <a:extLst>
            <a:ext uri="{FF2B5EF4-FFF2-40B4-BE49-F238E27FC236}">
              <a16:creationId xmlns:a16="http://schemas.microsoft.com/office/drawing/2014/main" id="{E14CEE29-1BA5-4940-A1EC-3A26F3C33B6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43" name="Text Box 15">
          <a:extLst>
            <a:ext uri="{FF2B5EF4-FFF2-40B4-BE49-F238E27FC236}">
              <a16:creationId xmlns:a16="http://schemas.microsoft.com/office/drawing/2014/main" id="{EE979E06-0568-40A1-9FE4-8239C5541AB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44" name="Text Box 15">
          <a:extLst>
            <a:ext uri="{FF2B5EF4-FFF2-40B4-BE49-F238E27FC236}">
              <a16:creationId xmlns:a16="http://schemas.microsoft.com/office/drawing/2014/main" id="{E43A03EA-6D9A-448B-A494-1857B15772B5}"/>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45" name="Text Box 15">
          <a:extLst>
            <a:ext uri="{FF2B5EF4-FFF2-40B4-BE49-F238E27FC236}">
              <a16:creationId xmlns:a16="http://schemas.microsoft.com/office/drawing/2014/main" id="{AFC7E511-3141-4D1C-A69F-4C7029A6CCEF}"/>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46" name="Text Box 15">
          <a:extLst>
            <a:ext uri="{FF2B5EF4-FFF2-40B4-BE49-F238E27FC236}">
              <a16:creationId xmlns:a16="http://schemas.microsoft.com/office/drawing/2014/main" id="{F11743A4-E593-4DFE-97A3-66AA753921A2}"/>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47" name="Text Box 15">
          <a:extLst>
            <a:ext uri="{FF2B5EF4-FFF2-40B4-BE49-F238E27FC236}">
              <a16:creationId xmlns:a16="http://schemas.microsoft.com/office/drawing/2014/main" id="{33048C28-6730-4175-B6A0-4BD96F947BCC}"/>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48" name="Text Box 15">
          <a:extLst>
            <a:ext uri="{FF2B5EF4-FFF2-40B4-BE49-F238E27FC236}">
              <a16:creationId xmlns:a16="http://schemas.microsoft.com/office/drawing/2014/main" id="{9186363C-28D6-4B17-AB15-6FF218E845FC}"/>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49" name="Text Box 15">
          <a:extLst>
            <a:ext uri="{FF2B5EF4-FFF2-40B4-BE49-F238E27FC236}">
              <a16:creationId xmlns:a16="http://schemas.microsoft.com/office/drawing/2014/main" id="{00DA3DEA-13CA-46D1-8E50-2F4460BE32B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50" name="Text Box 15">
          <a:extLst>
            <a:ext uri="{FF2B5EF4-FFF2-40B4-BE49-F238E27FC236}">
              <a16:creationId xmlns:a16="http://schemas.microsoft.com/office/drawing/2014/main" id="{AC767F64-1744-4A84-A7C9-1B1EC287F95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51" name="Text Box 15">
          <a:extLst>
            <a:ext uri="{FF2B5EF4-FFF2-40B4-BE49-F238E27FC236}">
              <a16:creationId xmlns:a16="http://schemas.microsoft.com/office/drawing/2014/main" id="{DCE21828-4020-4402-9E9C-7145128DE02B}"/>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52" name="Text Box 15">
          <a:extLst>
            <a:ext uri="{FF2B5EF4-FFF2-40B4-BE49-F238E27FC236}">
              <a16:creationId xmlns:a16="http://schemas.microsoft.com/office/drawing/2014/main" id="{668ADA94-7A35-45C1-935D-249B38046969}"/>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53" name="Text Box 15">
          <a:extLst>
            <a:ext uri="{FF2B5EF4-FFF2-40B4-BE49-F238E27FC236}">
              <a16:creationId xmlns:a16="http://schemas.microsoft.com/office/drawing/2014/main" id="{F30CEF02-F038-4BDB-8144-90DB95B34931}"/>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54" name="Text Box 15">
          <a:extLst>
            <a:ext uri="{FF2B5EF4-FFF2-40B4-BE49-F238E27FC236}">
              <a16:creationId xmlns:a16="http://schemas.microsoft.com/office/drawing/2014/main" id="{E1BED205-4C9D-4350-9228-67B0EF103AA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855" name="Text Box 16">
          <a:extLst>
            <a:ext uri="{FF2B5EF4-FFF2-40B4-BE49-F238E27FC236}">
              <a16:creationId xmlns:a16="http://schemas.microsoft.com/office/drawing/2014/main" id="{3756099E-0B3A-4580-A693-CB268E8A2A43}"/>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856" name="Text Box 17">
          <a:extLst>
            <a:ext uri="{FF2B5EF4-FFF2-40B4-BE49-F238E27FC236}">
              <a16:creationId xmlns:a16="http://schemas.microsoft.com/office/drawing/2014/main" id="{193F99BC-A28B-417D-B64B-D846ADDADA04}"/>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857" name="Text Box 18">
          <a:extLst>
            <a:ext uri="{FF2B5EF4-FFF2-40B4-BE49-F238E27FC236}">
              <a16:creationId xmlns:a16="http://schemas.microsoft.com/office/drawing/2014/main" id="{4E1EED1C-3614-48BD-92AC-241B93FF81F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858" name="Text Box 19">
          <a:extLst>
            <a:ext uri="{FF2B5EF4-FFF2-40B4-BE49-F238E27FC236}">
              <a16:creationId xmlns:a16="http://schemas.microsoft.com/office/drawing/2014/main" id="{3F92A17F-0D59-4870-ADE9-A0EF3D1543DF}"/>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59" name="Text Box 15">
          <a:extLst>
            <a:ext uri="{FF2B5EF4-FFF2-40B4-BE49-F238E27FC236}">
              <a16:creationId xmlns:a16="http://schemas.microsoft.com/office/drawing/2014/main" id="{4752736A-A4E6-4BF8-B8F4-77F1152A31C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860" name="Text Box 16">
          <a:extLst>
            <a:ext uri="{FF2B5EF4-FFF2-40B4-BE49-F238E27FC236}">
              <a16:creationId xmlns:a16="http://schemas.microsoft.com/office/drawing/2014/main" id="{80BFC7DE-0E64-4E16-84F2-518C64D7ACE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861" name="Text Box 17">
          <a:extLst>
            <a:ext uri="{FF2B5EF4-FFF2-40B4-BE49-F238E27FC236}">
              <a16:creationId xmlns:a16="http://schemas.microsoft.com/office/drawing/2014/main" id="{99A154F8-1E23-4617-97DE-1D72D97142C2}"/>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862" name="Text Box 18">
          <a:extLst>
            <a:ext uri="{FF2B5EF4-FFF2-40B4-BE49-F238E27FC236}">
              <a16:creationId xmlns:a16="http://schemas.microsoft.com/office/drawing/2014/main" id="{01E76A04-73BE-4747-8728-4C1D87372135}"/>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863" name="Text Box 19">
          <a:extLst>
            <a:ext uri="{FF2B5EF4-FFF2-40B4-BE49-F238E27FC236}">
              <a16:creationId xmlns:a16="http://schemas.microsoft.com/office/drawing/2014/main" id="{EC95AC13-5814-4D62-96AE-C2737285380E}"/>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64" name="Text Box 15">
          <a:extLst>
            <a:ext uri="{FF2B5EF4-FFF2-40B4-BE49-F238E27FC236}">
              <a16:creationId xmlns:a16="http://schemas.microsoft.com/office/drawing/2014/main" id="{A018EE73-DA9D-4377-8FB9-22AAC68CA46B}"/>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65" name="Text Box 15">
          <a:extLst>
            <a:ext uri="{FF2B5EF4-FFF2-40B4-BE49-F238E27FC236}">
              <a16:creationId xmlns:a16="http://schemas.microsoft.com/office/drawing/2014/main" id="{C02E1291-C7C6-4D3E-A4E6-A8DEF13BCFAE}"/>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66" name="Text Box 15">
          <a:extLst>
            <a:ext uri="{FF2B5EF4-FFF2-40B4-BE49-F238E27FC236}">
              <a16:creationId xmlns:a16="http://schemas.microsoft.com/office/drawing/2014/main" id="{A22CA2AE-D619-44B7-9069-3B58B99E3A2F}"/>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67" name="Text Box 15">
          <a:extLst>
            <a:ext uri="{FF2B5EF4-FFF2-40B4-BE49-F238E27FC236}">
              <a16:creationId xmlns:a16="http://schemas.microsoft.com/office/drawing/2014/main" id="{5BF285FA-258A-4649-818D-C7CABB5DE9D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68" name="Text Box 15">
          <a:extLst>
            <a:ext uri="{FF2B5EF4-FFF2-40B4-BE49-F238E27FC236}">
              <a16:creationId xmlns:a16="http://schemas.microsoft.com/office/drawing/2014/main" id="{34D7B05C-B83F-474D-8C4A-FC8E06838266}"/>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69" name="Text Box 15">
          <a:extLst>
            <a:ext uri="{FF2B5EF4-FFF2-40B4-BE49-F238E27FC236}">
              <a16:creationId xmlns:a16="http://schemas.microsoft.com/office/drawing/2014/main" id="{181BB5E6-A5DE-439A-BDAD-B513BC66F91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70" name="Text Box 15">
          <a:extLst>
            <a:ext uri="{FF2B5EF4-FFF2-40B4-BE49-F238E27FC236}">
              <a16:creationId xmlns:a16="http://schemas.microsoft.com/office/drawing/2014/main" id="{8E46A33B-7E95-4959-BE22-536858BCEA4B}"/>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71" name="Text Box 15">
          <a:extLst>
            <a:ext uri="{FF2B5EF4-FFF2-40B4-BE49-F238E27FC236}">
              <a16:creationId xmlns:a16="http://schemas.microsoft.com/office/drawing/2014/main" id="{ADE16B06-E0EB-4495-AF79-3700F5BCFB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72" name="Text Box 15">
          <a:extLst>
            <a:ext uri="{FF2B5EF4-FFF2-40B4-BE49-F238E27FC236}">
              <a16:creationId xmlns:a16="http://schemas.microsoft.com/office/drawing/2014/main" id="{09BAA5E0-9302-435E-9516-294AA2D338C3}"/>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73" name="Text Box 15">
          <a:extLst>
            <a:ext uri="{FF2B5EF4-FFF2-40B4-BE49-F238E27FC236}">
              <a16:creationId xmlns:a16="http://schemas.microsoft.com/office/drawing/2014/main" id="{3DF8069B-482B-4372-9A3F-67A29DB39505}"/>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74" name="Text Box 15">
          <a:extLst>
            <a:ext uri="{FF2B5EF4-FFF2-40B4-BE49-F238E27FC236}">
              <a16:creationId xmlns:a16="http://schemas.microsoft.com/office/drawing/2014/main" id="{EB0B5F15-E02D-4FA0-9C23-0973C44AB917}"/>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75" name="Text Box 15">
          <a:extLst>
            <a:ext uri="{FF2B5EF4-FFF2-40B4-BE49-F238E27FC236}">
              <a16:creationId xmlns:a16="http://schemas.microsoft.com/office/drawing/2014/main" id="{75BE8616-08AA-45F4-99D7-19B8E09C456E}"/>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76" name="Text Box 15">
          <a:extLst>
            <a:ext uri="{FF2B5EF4-FFF2-40B4-BE49-F238E27FC236}">
              <a16:creationId xmlns:a16="http://schemas.microsoft.com/office/drawing/2014/main" id="{6077509C-6532-4FBC-AA3F-7CDBD98117DB}"/>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77" name="Text Box 15">
          <a:extLst>
            <a:ext uri="{FF2B5EF4-FFF2-40B4-BE49-F238E27FC236}">
              <a16:creationId xmlns:a16="http://schemas.microsoft.com/office/drawing/2014/main" id="{6E34CD71-CB94-4C8A-B188-42E0F40C8064}"/>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78" name="Text Box 15">
          <a:extLst>
            <a:ext uri="{FF2B5EF4-FFF2-40B4-BE49-F238E27FC236}">
              <a16:creationId xmlns:a16="http://schemas.microsoft.com/office/drawing/2014/main" id="{F9115076-B240-4834-A42B-C85AA7C0CB45}"/>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79" name="Text Box 15">
          <a:extLst>
            <a:ext uri="{FF2B5EF4-FFF2-40B4-BE49-F238E27FC236}">
              <a16:creationId xmlns:a16="http://schemas.microsoft.com/office/drawing/2014/main" id="{AACDDDDA-FDDA-42CD-B055-E22E1BF65D53}"/>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80" name="Text Box 15">
          <a:extLst>
            <a:ext uri="{FF2B5EF4-FFF2-40B4-BE49-F238E27FC236}">
              <a16:creationId xmlns:a16="http://schemas.microsoft.com/office/drawing/2014/main" id="{87388FFD-C520-4080-B624-C295818A37EC}"/>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81" name="Text Box 15">
          <a:extLst>
            <a:ext uri="{FF2B5EF4-FFF2-40B4-BE49-F238E27FC236}">
              <a16:creationId xmlns:a16="http://schemas.microsoft.com/office/drawing/2014/main" id="{6CB9B6F8-0DC4-4C43-A162-8725B1718741}"/>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82" name="Text Box 15">
          <a:extLst>
            <a:ext uri="{FF2B5EF4-FFF2-40B4-BE49-F238E27FC236}">
              <a16:creationId xmlns:a16="http://schemas.microsoft.com/office/drawing/2014/main" id="{273357D3-7A64-4F16-B313-AD59983014EF}"/>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83" name="Text Box 15">
          <a:extLst>
            <a:ext uri="{FF2B5EF4-FFF2-40B4-BE49-F238E27FC236}">
              <a16:creationId xmlns:a16="http://schemas.microsoft.com/office/drawing/2014/main" id="{6BD92950-F9DC-442A-8E93-FE43F5355202}"/>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84" name="Text Box 15">
          <a:extLst>
            <a:ext uri="{FF2B5EF4-FFF2-40B4-BE49-F238E27FC236}">
              <a16:creationId xmlns:a16="http://schemas.microsoft.com/office/drawing/2014/main" id="{359D6DFE-D390-4B2F-9B8A-FB75A676CD9F}"/>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85" name="Text Box 15">
          <a:extLst>
            <a:ext uri="{FF2B5EF4-FFF2-40B4-BE49-F238E27FC236}">
              <a16:creationId xmlns:a16="http://schemas.microsoft.com/office/drawing/2014/main" id="{12C4BD82-D93E-4FE1-A2DC-4DB35399E0B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86" name="Text Box 15">
          <a:extLst>
            <a:ext uri="{FF2B5EF4-FFF2-40B4-BE49-F238E27FC236}">
              <a16:creationId xmlns:a16="http://schemas.microsoft.com/office/drawing/2014/main" id="{A14E77F3-245C-43BE-810C-2B693A17F241}"/>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87" name="Text Box 15">
          <a:extLst>
            <a:ext uri="{FF2B5EF4-FFF2-40B4-BE49-F238E27FC236}">
              <a16:creationId xmlns:a16="http://schemas.microsoft.com/office/drawing/2014/main" id="{FF49780B-CE9E-4AAC-AB33-F00B01A83FAD}"/>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88" name="Text Box 15">
          <a:extLst>
            <a:ext uri="{FF2B5EF4-FFF2-40B4-BE49-F238E27FC236}">
              <a16:creationId xmlns:a16="http://schemas.microsoft.com/office/drawing/2014/main" id="{F5FB2AF6-F094-4135-A8DB-0990DA63D819}"/>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89" name="Text Box 15">
          <a:extLst>
            <a:ext uri="{FF2B5EF4-FFF2-40B4-BE49-F238E27FC236}">
              <a16:creationId xmlns:a16="http://schemas.microsoft.com/office/drawing/2014/main" id="{95F1FCD1-8A8B-4958-AA2F-DB75D8A20464}"/>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90" name="Text Box 15">
          <a:extLst>
            <a:ext uri="{FF2B5EF4-FFF2-40B4-BE49-F238E27FC236}">
              <a16:creationId xmlns:a16="http://schemas.microsoft.com/office/drawing/2014/main" id="{DA33260B-7C06-482E-A9B3-6FFA4680588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91" name="Text Box 15">
          <a:extLst>
            <a:ext uri="{FF2B5EF4-FFF2-40B4-BE49-F238E27FC236}">
              <a16:creationId xmlns:a16="http://schemas.microsoft.com/office/drawing/2014/main" id="{5AFE2F1C-8E06-4DCD-9800-F75CD70DDC48}"/>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92" name="Text Box 15">
          <a:extLst>
            <a:ext uri="{FF2B5EF4-FFF2-40B4-BE49-F238E27FC236}">
              <a16:creationId xmlns:a16="http://schemas.microsoft.com/office/drawing/2014/main" id="{0A8AE03F-BAAF-46FD-84B0-66E247A535C7}"/>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93" name="Text Box 15">
          <a:extLst>
            <a:ext uri="{FF2B5EF4-FFF2-40B4-BE49-F238E27FC236}">
              <a16:creationId xmlns:a16="http://schemas.microsoft.com/office/drawing/2014/main" id="{783D0C29-8614-499D-BF81-7E7A3A3AF7A5}"/>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94" name="Text Box 15">
          <a:extLst>
            <a:ext uri="{FF2B5EF4-FFF2-40B4-BE49-F238E27FC236}">
              <a16:creationId xmlns:a16="http://schemas.microsoft.com/office/drawing/2014/main" id="{67E15B7D-2155-4C68-9CBA-7B5159CF054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95" name="Text Box 15">
          <a:extLst>
            <a:ext uri="{FF2B5EF4-FFF2-40B4-BE49-F238E27FC236}">
              <a16:creationId xmlns:a16="http://schemas.microsoft.com/office/drawing/2014/main" id="{ABC0BE1B-2ABB-40D5-9C79-DB3B1671E7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96" name="Text Box 15">
          <a:extLst>
            <a:ext uri="{FF2B5EF4-FFF2-40B4-BE49-F238E27FC236}">
              <a16:creationId xmlns:a16="http://schemas.microsoft.com/office/drawing/2014/main" id="{D78C2553-3BCD-411D-9658-44FE1BCF979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97" name="Text Box 15">
          <a:extLst>
            <a:ext uri="{FF2B5EF4-FFF2-40B4-BE49-F238E27FC236}">
              <a16:creationId xmlns:a16="http://schemas.microsoft.com/office/drawing/2014/main" id="{EA7C01B9-76F3-4D9A-9815-518A5329E0F3}"/>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98" name="Text Box 15">
          <a:extLst>
            <a:ext uri="{FF2B5EF4-FFF2-40B4-BE49-F238E27FC236}">
              <a16:creationId xmlns:a16="http://schemas.microsoft.com/office/drawing/2014/main" id="{F0441770-7935-4422-93A5-955699DF26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899" name="Text Box 15">
          <a:extLst>
            <a:ext uri="{FF2B5EF4-FFF2-40B4-BE49-F238E27FC236}">
              <a16:creationId xmlns:a16="http://schemas.microsoft.com/office/drawing/2014/main" id="{ED9B24FD-AED3-44C1-9EA3-7B3614AFB084}"/>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00" name="Text Box 15">
          <a:extLst>
            <a:ext uri="{FF2B5EF4-FFF2-40B4-BE49-F238E27FC236}">
              <a16:creationId xmlns:a16="http://schemas.microsoft.com/office/drawing/2014/main" id="{C89F2425-34F8-425A-9A58-A20A2668049B}"/>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01" name="Text Box 15">
          <a:extLst>
            <a:ext uri="{FF2B5EF4-FFF2-40B4-BE49-F238E27FC236}">
              <a16:creationId xmlns:a16="http://schemas.microsoft.com/office/drawing/2014/main" id="{49C732D2-FC3B-4D00-AEC3-E3A4207C5549}"/>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02" name="Text Box 15">
          <a:extLst>
            <a:ext uri="{FF2B5EF4-FFF2-40B4-BE49-F238E27FC236}">
              <a16:creationId xmlns:a16="http://schemas.microsoft.com/office/drawing/2014/main" id="{468BF9AC-4219-467A-971B-FDA323D7E5AF}"/>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03" name="Text Box 15">
          <a:extLst>
            <a:ext uri="{FF2B5EF4-FFF2-40B4-BE49-F238E27FC236}">
              <a16:creationId xmlns:a16="http://schemas.microsoft.com/office/drawing/2014/main" id="{E9CE7785-A6BC-4284-8FD6-5AA6E2460CAA}"/>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04" name="Text Box 15">
          <a:extLst>
            <a:ext uri="{FF2B5EF4-FFF2-40B4-BE49-F238E27FC236}">
              <a16:creationId xmlns:a16="http://schemas.microsoft.com/office/drawing/2014/main" id="{83437C75-3EA5-4701-809E-10E0A2731CBF}"/>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05" name="Text Box 15">
          <a:extLst>
            <a:ext uri="{FF2B5EF4-FFF2-40B4-BE49-F238E27FC236}">
              <a16:creationId xmlns:a16="http://schemas.microsoft.com/office/drawing/2014/main" id="{7AB94A35-A331-42DB-A67A-B0C6B5FF5BE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06" name="Text Box 15">
          <a:extLst>
            <a:ext uri="{FF2B5EF4-FFF2-40B4-BE49-F238E27FC236}">
              <a16:creationId xmlns:a16="http://schemas.microsoft.com/office/drawing/2014/main" id="{6BE368A6-7C1E-4FA6-B203-12847467F4A9}"/>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07" name="Text Box 15">
          <a:extLst>
            <a:ext uri="{FF2B5EF4-FFF2-40B4-BE49-F238E27FC236}">
              <a16:creationId xmlns:a16="http://schemas.microsoft.com/office/drawing/2014/main" id="{C4EA8860-1AD9-4251-8F80-6F1FE7EF1D24}"/>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08" name="Text Box 15">
          <a:extLst>
            <a:ext uri="{FF2B5EF4-FFF2-40B4-BE49-F238E27FC236}">
              <a16:creationId xmlns:a16="http://schemas.microsoft.com/office/drawing/2014/main" id="{ED5622F1-CE9B-4986-A63A-B04EB600855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09" name="Text Box 15">
          <a:extLst>
            <a:ext uri="{FF2B5EF4-FFF2-40B4-BE49-F238E27FC236}">
              <a16:creationId xmlns:a16="http://schemas.microsoft.com/office/drawing/2014/main" id="{5597A182-EA0E-4F63-8FD3-45EE205AD221}"/>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10" name="Text Box 15">
          <a:extLst>
            <a:ext uri="{FF2B5EF4-FFF2-40B4-BE49-F238E27FC236}">
              <a16:creationId xmlns:a16="http://schemas.microsoft.com/office/drawing/2014/main" id="{21E84FF4-819B-42BB-BC13-95BD3C6A0BF4}"/>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11" name="Text Box 15">
          <a:extLst>
            <a:ext uri="{FF2B5EF4-FFF2-40B4-BE49-F238E27FC236}">
              <a16:creationId xmlns:a16="http://schemas.microsoft.com/office/drawing/2014/main" id="{2C959FB9-4D9A-4630-88FB-3AC04F98A9DA}"/>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12" name="Text Box 15">
          <a:extLst>
            <a:ext uri="{FF2B5EF4-FFF2-40B4-BE49-F238E27FC236}">
              <a16:creationId xmlns:a16="http://schemas.microsoft.com/office/drawing/2014/main" id="{8FC39962-C272-4ABA-B1B5-2DD32299EE88}"/>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13" name="Text Box 15">
          <a:extLst>
            <a:ext uri="{FF2B5EF4-FFF2-40B4-BE49-F238E27FC236}">
              <a16:creationId xmlns:a16="http://schemas.microsoft.com/office/drawing/2014/main" id="{152F9EC8-38F3-4795-A09D-5447937EDDFD}"/>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14" name="Text Box 15">
          <a:extLst>
            <a:ext uri="{FF2B5EF4-FFF2-40B4-BE49-F238E27FC236}">
              <a16:creationId xmlns:a16="http://schemas.microsoft.com/office/drawing/2014/main" id="{7E2F1A01-1E24-4DE4-8A3B-BFD1D72A4181}"/>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15" name="Text Box 15">
          <a:extLst>
            <a:ext uri="{FF2B5EF4-FFF2-40B4-BE49-F238E27FC236}">
              <a16:creationId xmlns:a16="http://schemas.microsoft.com/office/drawing/2014/main" id="{61ACC617-C01C-40F5-A1E0-4642DDD4400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16" name="Text Box 15">
          <a:extLst>
            <a:ext uri="{FF2B5EF4-FFF2-40B4-BE49-F238E27FC236}">
              <a16:creationId xmlns:a16="http://schemas.microsoft.com/office/drawing/2014/main" id="{40D4692D-EBA6-4FB1-AB7C-3C1B2859A02A}"/>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17" name="Text Box 15">
          <a:extLst>
            <a:ext uri="{FF2B5EF4-FFF2-40B4-BE49-F238E27FC236}">
              <a16:creationId xmlns:a16="http://schemas.microsoft.com/office/drawing/2014/main" id="{4CAC4C07-54AF-4F72-BA3A-C337D6D18C5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18" name="Text Box 15">
          <a:extLst>
            <a:ext uri="{FF2B5EF4-FFF2-40B4-BE49-F238E27FC236}">
              <a16:creationId xmlns:a16="http://schemas.microsoft.com/office/drawing/2014/main" id="{EB308372-ED7B-495C-BAEC-D9CBE553C78E}"/>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19" name="Text Box 15">
          <a:extLst>
            <a:ext uri="{FF2B5EF4-FFF2-40B4-BE49-F238E27FC236}">
              <a16:creationId xmlns:a16="http://schemas.microsoft.com/office/drawing/2014/main" id="{613F3C22-872B-4857-95F9-47007838870F}"/>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20" name="Text Box 15">
          <a:extLst>
            <a:ext uri="{FF2B5EF4-FFF2-40B4-BE49-F238E27FC236}">
              <a16:creationId xmlns:a16="http://schemas.microsoft.com/office/drawing/2014/main" id="{50FF0542-5AFF-4ADD-A3DF-12BAB0D33A72}"/>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21" name="Text Box 15">
          <a:extLst>
            <a:ext uri="{FF2B5EF4-FFF2-40B4-BE49-F238E27FC236}">
              <a16:creationId xmlns:a16="http://schemas.microsoft.com/office/drawing/2014/main" id="{9D4F2D9D-C2D7-4C3A-8CBD-47DFA11CCAB8}"/>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22" name="Text Box 15">
          <a:extLst>
            <a:ext uri="{FF2B5EF4-FFF2-40B4-BE49-F238E27FC236}">
              <a16:creationId xmlns:a16="http://schemas.microsoft.com/office/drawing/2014/main" id="{B839C9B7-7A8B-42EF-8D8A-4DAC41E204F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23" name="Text Box 15">
          <a:extLst>
            <a:ext uri="{FF2B5EF4-FFF2-40B4-BE49-F238E27FC236}">
              <a16:creationId xmlns:a16="http://schemas.microsoft.com/office/drawing/2014/main" id="{05F5D525-3422-40C5-9728-6941128CE8E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24" name="Text Box 15">
          <a:extLst>
            <a:ext uri="{FF2B5EF4-FFF2-40B4-BE49-F238E27FC236}">
              <a16:creationId xmlns:a16="http://schemas.microsoft.com/office/drawing/2014/main" id="{24969B08-84D3-4979-8CA0-94B4816450B1}"/>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25" name="Text Box 15">
          <a:extLst>
            <a:ext uri="{FF2B5EF4-FFF2-40B4-BE49-F238E27FC236}">
              <a16:creationId xmlns:a16="http://schemas.microsoft.com/office/drawing/2014/main" id="{67302B5A-800C-41EA-9F6E-F7065BDBF95D}"/>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26" name="Text Box 15">
          <a:extLst>
            <a:ext uri="{FF2B5EF4-FFF2-40B4-BE49-F238E27FC236}">
              <a16:creationId xmlns:a16="http://schemas.microsoft.com/office/drawing/2014/main" id="{9E39EA96-ACC7-4857-8B87-52C48EBDA3E4}"/>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27" name="Text Box 15">
          <a:extLst>
            <a:ext uri="{FF2B5EF4-FFF2-40B4-BE49-F238E27FC236}">
              <a16:creationId xmlns:a16="http://schemas.microsoft.com/office/drawing/2014/main" id="{5BDC2E1B-1D16-4B82-B3E2-14C98382BAC7}"/>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28" name="Text Box 15">
          <a:extLst>
            <a:ext uri="{FF2B5EF4-FFF2-40B4-BE49-F238E27FC236}">
              <a16:creationId xmlns:a16="http://schemas.microsoft.com/office/drawing/2014/main" id="{64835D8E-6917-474D-9C83-7CAF2330FEC7}"/>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29" name="Text Box 15">
          <a:extLst>
            <a:ext uri="{FF2B5EF4-FFF2-40B4-BE49-F238E27FC236}">
              <a16:creationId xmlns:a16="http://schemas.microsoft.com/office/drawing/2014/main" id="{36B11186-7CC0-42C7-B5CC-DDA751B1C98E}"/>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30" name="Text Box 15">
          <a:extLst>
            <a:ext uri="{FF2B5EF4-FFF2-40B4-BE49-F238E27FC236}">
              <a16:creationId xmlns:a16="http://schemas.microsoft.com/office/drawing/2014/main" id="{89851E37-E3AF-405D-8A2C-ADF54767BBB5}"/>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31" name="Text Box 15">
          <a:extLst>
            <a:ext uri="{FF2B5EF4-FFF2-40B4-BE49-F238E27FC236}">
              <a16:creationId xmlns:a16="http://schemas.microsoft.com/office/drawing/2014/main" id="{88D89AD3-A79C-445A-AD0E-DC1E2A58441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32" name="Text Box 15">
          <a:extLst>
            <a:ext uri="{FF2B5EF4-FFF2-40B4-BE49-F238E27FC236}">
              <a16:creationId xmlns:a16="http://schemas.microsoft.com/office/drawing/2014/main" id="{AF73FC57-1F4A-4781-9BEE-1727E1717111}"/>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33" name="Text Box 15">
          <a:extLst>
            <a:ext uri="{FF2B5EF4-FFF2-40B4-BE49-F238E27FC236}">
              <a16:creationId xmlns:a16="http://schemas.microsoft.com/office/drawing/2014/main" id="{7737E679-36E3-46B3-AAFF-8ACC9B521B3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34" name="Text Box 15">
          <a:extLst>
            <a:ext uri="{FF2B5EF4-FFF2-40B4-BE49-F238E27FC236}">
              <a16:creationId xmlns:a16="http://schemas.microsoft.com/office/drawing/2014/main" id="{463DC294-8DC0-476C-87B1-6BA5828C9D3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35" name="Text Box 15">
          <a:extLst>
            <a:ext uri="{FF2B5EF4-FFF2-40B4-BE49-F238E27FC236}">
              <a16:creationId xmlns:a16="http://schemas.microsoft.com/office/drawing/2014/main" id="{8DE6BC24-666B-4F59-A4A7-CD717DCFC108}"/>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36" name="Text Box 15">
          <a:extLst>
            <a:ext uri="{FF2B5EF4-FFF2-40B4-BE49-F238E27FC236}">
              <a16:creationId xmlns:a16="http://schemas.microsoft.com/office/drawing/2014/main" id="{E41299AF-2FB4-4305-8F3D-DF6E1510FCED}"/>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37" name="Text Box 15">
          <a:extLst>
            <a:ext uri="{FF2B5EF4-FFF2-40B4-BE49-F238E27FC236}">
              <a16:creationId xmlns:a16="http://schemas.microsoft.com/office/drawing/2014/main" id="{3DA53234-5BD4-4ED1-8A20-5AA6289270A9}"/>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38" name="Text Box 15">
          <a:extLst>
            <a:ext uri="{FF2B5EF4-FFF2-40B4-BE49-F238E27FC236}">
              <a16:creationId xmlns:a16="http://schemas.microsoft.com/office/drawing/2014/main" id="{DF31E241-4663-4684-B3B9-3947E59E987F}"/>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39" name="Text Box 15">
          <a:extLst>
            <a:ext uri="{FF2B5EF4-FFF2-40B4-BE49-F238E27FC236}">
              <a16:creationId xmlns:a16="http://schemas.microsoft.com/office/drawing/2014/main" id="{069318D1-ADF6-473C-B5AA-CBDEF5C49FB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40" name="Text Box 15">
          <a:extLst>
            <a:ext uri="{FF2B5EF4-FFF2-40B4-BE49-F238E27FC236}">
              <a16:creationId xmlns:a16="http://schemas.microsoft.com/office/drawing/2014/main" id="{DCA0AC8D-5393-489F-A0B1-8E79A47DD059}"/>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41" name="Text Box 15">
          <a:extLst>
            <a:ext uri="{FF2B5EF4-FFF2-40B4-BE49-F238E27FC236}">
              <a16:creationId xmlns:a16="http://schemas.microsoft.com/office/drawing/2014/main" id="{1E845AD1-6E25-457F-8C61-C8D030CBD762}"/>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42" name="Text Box 15">
          <a:extLst>
            <a:ext uri="{FF2B5EF4-FFF2-40B4-BE49-F238E27FC236}">
              <a16:creationId xmlns:a16="http://schemas.microsoft.com/office/drawing/2014/main" id="{B29DDC85-728C-4AEC-A63C-9C7BF545CA7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43" name="Text Box 15">
          <a:extLst>
            <a:ext uri="{FF2B5EF4-FFF2-40B4-BE49-F238E27FC236}">
              <a16:creationId xmlns:a16="http://schemas.microsoft.com/office/drawing/2014/main" id="{680A3CDB-F432-4137-97A5-545535F3033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44" name="Text Box 15">
          <a:extLst>
            <a:ext uri="{FF2B5EF4-FFF2-40B4-BE49-F238E27FC236}">
              <a16:creationId xmlns:a16="http://schemas.microsoft.com/office/drawing/2014/main" id="{6E659BCD-1335-4CCB-936B-CB3BCE63584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45" name="Text Box 15">
          <a:extLst>
            <a:ext uri="{FF2B5EF4-FFF2-40B4-BE49-F238E27FC236}">
              <a16:creationId xmlns:a16="http://schemas.microsoft.com/office/drawing/2014/main" id="{2368AD6F-3455-4E32-BCF0-88A1BD297B1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46" name="Text Box 15">
          <a:extLst>
            <a:ext uri="{FF2B5EF4-FFF2-40B4-BE49-F238E27FC236}">
              <a16:creationId xmlns:a16="http://schemas.microsoft.com/office/drawing/2014/main" id="{E91DD924-44B6-4BDF-AF88-BA7DC6DB8A02}"/>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47" name="Text Box 15">
          <a:extLst>
            <a:ext uri="{FF2B5EF4-FFF2-40B4-BE49-F238E27FC236}">
              <a16:creationId xmlns:a16="http://schemas.microsoft.com/office/drawing/2014/main" id="{D51A1FB2-8883-4643-841A-BB12FC39EE06}"/>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48" name="Text Box 15">
          <a:extLst>
            <a:ext uri="{FF2B5EF4-FFF2-40B4-BE49-F238E27FC236}">
              <a16:creationId xmlns:a16="http://schemas.microsoft.com/office/drawing/2014/main" id="{FA242669-D365-41D6-A9DF-69753C2A3D0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49" name="Text Box 15">
          <a:extLst>
            <a:ext uri="{FF2B5EF4-FFF2-40B4-BE49-F238E27FC236}">
              <a16:creationId xmlns:a16="http://schemas.microsoft.com/office/drawing/2014/main" id="{628555F2-C553-4C0D-B58C-7E4ACCA4497C}"/>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50" name="Text Box 15">
          <a:extLst>
            <a:ext uri="{FF2B5EF4-FFF2-40B4-BE49-F238E27FC236}">
              <a16:creationId xmlns:a16="http://schemas.microsoft.com/office/drawing/2014/main" id="{FB7653FD-0FC1-4F34-9E7B-0941CEF3A53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51" name="Text Box 15">
          <a:extLst>
            <a:ext uri="{FF2B5EF4-FFF2-40B4-BE49-F238E27FC236}">
              <a16:creationId xmlns:a16="http://schemas.microsoft.com/office/drawing/2014/main" id="{76CD8B3D-5C15-46CC-9A57-3F9913EA49DD}"/>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52" name="Text Box 15">
          <a:extLst>
            <a:ext uri="{FF2B5EF4-FFF2-40B4-BE49-F238E27FC236}">
              <a16:creationId xmlns:a16="http://schemas.microsoft.com/office/drawing/2014/main" id="{A58F5F05-66DF-4884-B377-0A236B41E5BF}"/>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53" name="Text Box 15">
          <a:extLst>
            <a:ext uri="{FF2B5EF4-FFF2-40B4-BE49-F238E27FC236}">
              <a16:creationId xmlns:a16="http://schemas.microsoft.com/office/drawing/2014/main" id="{70844FFF-9AC4-4B47-90FA-702739C26365}"/>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54" name="Text Box 15">
          <a:extLst>
            <a:ext uri="{FF2B5EF4-FFF2-40B4-BE49-F238E27FC236}">
              <a16:creationId xmlns:a16="http://schemas.microsoft.com/office/drawing/2014/main" id="{A8231C00-8C18-4662-B428-5D817F28858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55" name="Text Box 15">
          <a:extLst>
            <a:ext uri="{FF2B5EF4-FFF2-40B4-BE49-F238E27FC236}">
              <a16:creationId xmlns:a16="http://schemas.microsoft.com/office/drawing/2014/main" id="{3C3F0632-7830-4D5C-9377-66B57ECF222A}"/>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56" name="Text Box 15">
          <a:extLst>
            <a:ext uri="{FF2B5EF4-FFF2-40B4-BE49-F238E27FC236}">
              <a16:creationId xmlns:a16="http://schemas.microsoft.com/office/drawing/2014/main" id="{46DA2D5C-4398-4CCF-A6F2-49BBFFD5CD98}"/>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57" name="Text Box 15">
          <a:extLst>
            <a:ext uri="{FF2B5EF4-FFF2-40B4-BE49-F238E27FC236}">
              <a16:creationId xmlns:a16="http://schemas.microsoft.com/office/drawing/2014/main" id="{1BD95883-4E82-4CD7-8658-2EAE51A15661}"/>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58" name="Text Box 15">
          <a:extLst>
            <a:ext uri="{FF2B5EF4-FFF2-40B4-BE49-F238E27FC236}">
              <a16:creationId xmlns:a16="http://schemas.microsoft.com/office/drawing/2014/main" id="{DFA8FACE-B0DB-4D5F-812A-088F6D23A658}"/>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59" name="Text Box 15">
          <a:extLst>
            <a:ext uri="{FF2B5EF4-FFF2-40B4-BE49-F238E27FC236}">
              <a16:creationId xmlns:a16="http://schemas.microsoft.com/office/drawing/2014/main" id="{275A2F85-043E-4D14-AEB7-8322BF8410CF}"/>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60" name="Text Box 15">
          <a:extLst>
            <a:ext uri="{FF2B5EF4-FFF2-40B4-BE49-F238E27FC236}">
              <a16:creationId xmlns:a16="http://schemas.microsoft.com/office/drawing/2014/main" id="{C666A1D6-C7A0-455E-A258-DC37F885EBB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61" name="Text Box 15">
          <a:extLst>
            <a:ext uri="{FF2B5EF4-FFF2-40B4-BE49-F238E27FC236}">
              <a16:creationId xmlns:a16="http://schemas.microsoft.com/office/drawing/2014/main" id="{9F652D22-65C2-40F7-B637-6DD9A87FA134}"/>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62" name="Text Box 15">
          <a:extLst>
            <a:ext uri="{FF2B5EF4-FFF2-40B4-BE49-F238E27FC236}">
              <a16:creationId xmlns:a16="http://schemas.microsoft.com/office/drawing/2014/main" id="{ECD237A0-5823-480C-9C02-981F9BEED84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63" name="Text Box 15">
          <a:extLst>
            <a:ext uri="{FF2B5EF4-FFF2-40B4-BE49-F238E27FC236}">
              <a16:creationId xmlns:a16="http://schemas.microsoft.com/office/drawing/2014/main" id="{047B51D9-CD10-4EB1-A21E-91AB0784BAEA}"/>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64" name="Text Box 15">
          <a:extLst>
            <a:ext uri="{FF2B5EF4-FFF2-40B4-BE49-F238E27FC236}">
              <a16:creationId xmlns:a16="http://schemas.microsoft.com/office/drawing/2014/main" id="{1074A60A-3B5B-423E-8921-D1DEBDDEAB49}"/>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65" name="Text Box 15">
          <a:extLst>
            <a:ext uri="{FF2B5EF4-FFF2-40B4-BE49-F238E27FC236}">
              <a16:creationId xmlns:a16="http://schemas.microsoft.com/office/drawing/2014/main" id="{0B994A7B-B903-480F-9865-5B7AB19B4537}"/>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66" name="Text Box 15">
          <a:extLst>
            <a:ext uri="{FF2B5EF4-FFF2-40B4-BE49-F238E27FC236}">
              <a16:creationId xmlns:a16="http://schemas.microsoft.com/office/drawing/2014/main" id="{2486008E-4DC3-469D-8E86-A0AF5615873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67" name="Text Box 15">
          <a:extLst>
            <a:ext uri="{FF2B5EF4-FFF2-40B4-BE49-F238E27FC236}">
              <a16:creationId xmlns:a16="http://schemas.microsoft.com/office/drawing/2014/main" id="{B55CCBCC-3E4B-4520-BA40-6BE625A0E5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68" name="Text Box 15">
          <a:extLst>
            <a:ext uri="{FF2B5EF4-FFF2-40B4-BE49-F238E27FC236}">
              <a16:creationId xmlns:a16="http://schemas.microsoft.com/office/drawing/2014/main" id="{F90CB116-2AE1-480E-BC21-E7A2CFA456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69" name="Text Box 15">
          <a:extLst>
            <a:ext uri="{FF2B5EF4-FFF2-40B4-BE49-F238E27FC236}">
              <a16:creationId xmlns:a16="http://schemas.microsoft.com/office/drawing/2014/main" id="{2BE03512-0F1D-4E0D-AB11-52E463028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70" name="Text Box 15">
          <a:extLst>
            <a:ext uri="{FF2B5EF4-FFF2-40B4-BE49-F238E27FC236}">
              <a16:creationId xmlns:a16="http://schemas.microsoft.com/office/drawing/2014/main" id="{3880EE9E-3542-470B-82C5-DB464533491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71" name="Text Box 15">
          <a:extLst>
            <a:ext uri="{FF2B5EF4-FFF2-40B4-BE49-F238E27FC236}">
              <a16:creationId xmlns:a16="http://schemas.microsoft.com/office/drawing/2014/main" id="{2195FA27-1F27-4ABA-98D2-DAA8C1E127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72" name="Text Box 15">
          <a:extLst>
            <a:ext uri="{FF2B5EF4-FFF2-40B4-BE49-F238E27FC236}">
              <a16:creationId xmlns:a16="http://schemas.microsoft.com/office/drawing/2014/main" id="{32669E5D-62D2-4A0E-BFDC-C8B75FE1F83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73" name="Text Box 15">
          <a:extLst>
            <a:ext uri="{FF2B5EF4-FFF2-40B4-BE49-F238E27FC236}">
              <a16:creationId xmlns:a16="http://schemas.microsoft.com/office/drawing/2014/main" id="{FA26A64E-4291-4F11-B2F5-531F1D8853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74" name="Text Box 15">
          <a:extLst>
            <a:ext uri="{FF2B5EF4-FFF2-40B4-BE49-F238E27FC236}">
              <a16:creationId xmlns:a16="http://schemas.microsoft.com/office/drawing/2014/main" id="{159A4C65-0D3D-485F-A054-03D47FC1D5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75" name="Text Box 15">
          <a:extLst>
            <a:ext uri="{FF2B5EF4-FFF2-40B4-BE49-F238E27FC236}">
              <a16:creationId xmlns:a16="http://schemas.microsoft.com/office/drawing/2014/main" id="{9DBC3219-18ED-4CAA-AC41-C5CBFC3CA1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76" name="Text Box 15">
          <a:extLst>
            <a:ext uri="{FF2B5EF4-FFF2-40B4-BE49-F238E27FC236}">
              <a16:creationId xmlns:a16="http://schemas.microsoft.com/office/drawing/2014/main" id="{EB06F04F-7DF4-4AAC-B081-B664CBA481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77" name="Text Box 15">
          <a:extLst>
            <a:ext uri="{FF2B5EF4-FFF2-40B4-BE49-F238E27FC236}">
              <a16:creationId xmlns:a16="http://schemas.microsoft.com/office/drawing/2014/main" id="{8631B87E-C3EC-465F-A2FE-1E02C573A79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78" name="Text Box 15">
          <a:extLst>
            <a:ext uri="{FF2B5EF4-FFF2-40B4-BE49-F238E27FC236}">
              <a16:creationId xmlns:a16="http://schemas.microsoft.com/office/drawing/2014/main" id="{6EA72DA0-A413-469B-B63F-2A792E6ED6B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79" name="Text Box 15">
          <a:extLst>
            <a:ext uri="{FF2B5EF4-FFF2-40B4-BE49-F238E27FC236}">
              <a16:creationId xmlns:a16="http://schemas.microsoft.com/office/drawing/2014/main" id="{F09D7873-24FF-4C21-AE0A-0D31D2AFA5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80" name="Text Box 15">
          <a:extLst>
            <a:ext uri="{FF2B5EF4-FFF2-40B4-BE49-F238E27FC236}">
              <a16:creationId xmlns:a16="http://schemas.microsoft.com/office/drawing/2014/main" id="{6B3CE350-95E3-475C-ABD0-3E624F99E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81" name="Text Box 15">
          <a:extLst>
            <a:ext uri="{FF2B5EF4-FFF2-40B4-BE49-F238E27FC236}">
              <a16:creationId xmlns:a16="http://schemas.microsoft.com/office/drawing/2014/main" id="{25C7AC85-DC9C-4E30-AF2B-B1B8C3622C3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82" name="Text Box 15">
          <a:extLst>
            <a:ext uri="{FF2B5EF4-FFF2-40B4-BE49-F238E27FC236}">
              <a16:creationId xmlns:a16="http://schemas.microsoft.com/office/drawing/2014/main" id="{93158C71-2951-4E26-AA00-89A728D3A95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83" name="Text Box 15">
          <a:extLst>
            <a:ext uri="{FF2B5EF4-FFF2-40B4-BE49-F238E27FC236}">
              <a16:creationId xmlns:a16="http://schemas.microsoft.com/office/drawing/2014/main" id="{2B972B13-21A4-40DD-8688-275E7B5374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84" name="Text Box 15">
          <a:extLst>
            <a:ext uri="{FF2B5EF4-FFF2-40B4-BE49-F238E27FC236}">
              <a16:creationId xmlns:a16="http://schemas.microsoft.com/office/drawing/2014/main" id="{CFC4E52E-4FE9-4989-BB86-B6447F5953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85" name="Text Box 15">
          <a:extLst>
            <a:ext uri="{FF2B5EF4-FFF2-40B4-BE49-F238E27FC236}">
              <a16:creationId xmlns:a16="http://schemas.microsoft.com/office/drawing/2014/main" id="{B4A93AFF-EA16-45D2-8C51-504F36CCC8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86" name="Text Box 15">
          <a:extLst>
            <a:ext uri="{FF2B5EF4-FFF2-40B4-BE49-F238E27FC236}">
              <a16:creationId xmlns:a16="http://schemas.microsoft.com/office/drawing/2014/main" id="{726409E4-7991-4218-8ED2-1B0ED7930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87" name="Text Box 15">
          <a:extLst>
            <a:ext uri="{FF2B5EF4-FFF2-40B4-BE49-F238E27FC236}">
              <a16:creationId xmlns:a16="http://schemas.microsoft.com/office/drawing/2014/main" id="{FB337DE6-4D44-41A5-B508-6D38D4F2B7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88" name="Text Box 15">
          <a:extLst>
            <a:ext uri="{FF2B5EF4-FFF2-40B4-BE49-F238E27FC236}">
              <a16:creationId xmlns:a16="http://schemas.microsoft.com/office/drawing/2014/main" id="{6C9B92EB-9B0A-4AA7-B33D-29DFCE6051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89" name="Text Box 15">
          <a:extLst>
            <a:ext uri="{FF2B5EF4-FFF2-40B4-BE49-F238E27FC236}">
              <a16:creationId xmlns:a16="http://schemas.microsoft.com/office/drawing/2014/main" id="{0F66EA2F-0452-415E-8E8A-A5AB8223FBF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90" name="Text Box 15">
          <a:extLst>
            <a:ext uri="{FF2B5EF4-FFF2-40B4-BE49-F238E27FC236}">
              <a16:creationId xmlns:a16="http://schemas.microsoft.com/office/drawing/2014/main" id="{0BDC3273-6449-4CDF-B867-E2AEE146CE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91" name="Text Box 15">
          <a:extLst>
            <a:ext uri="{FF2B5EF4-FFF2-40B4-BE49-F238E27FC236}">
              <a16:creationId xmlns:a16="http://schemas.microsoft.com/office/drawing/2014/main" id="{8F8E9E63-98EE-404D-A960-966925A0008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92" name="Text Box 15">
          <a:extLst>
            <a:ext uri="{FF2B5EF4-FFF2-40B4-BE49-F238E27FC236}">
              <a16:creationId xmlns:a16="http://schemas.microsoft.com/office/drawing/2014/main" id="{517119CB-6D71-4143-AFFB-28026CE919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93" name="Text Box 15">
          <a:extLst>
            <a:ext uri="{FF2B5EF4-FFF2-40B4-BE49-F238E27FC236}">
              <a16:creationId xmlns:a16="http://schemas.microsoft.com/office/drawing/2014/main" id="{A42CC875-021B-4533-8483-8EA3086E333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94" name="Text Box 15">
          <a:extLst>
            <a:ext uri="{FF2B5EF4-FFF2-40B4-BE49-F238E27FC236}">
              <a16:creationId xmlns:a16="http://schemas.microsoft.com/office/drawing/2014/main" id="{A89DF3D8-A80E-4248-B829-23918FEE21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95" name="Text Box 15">
          <a:extLst>
            <a:ext uri="{FF2B5EF4-FFF2-40B4-BE49-F238E27FC236}">
              <a16:creationId xmlns:a16="http://schemas.microsoft.com/office/drawing/2014/main" id="{76928A9A-B82E-4F08-87B5-1B09F57D461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96" name="Text Box 15">
          <a:extLst>
            <a:ext uri="{FF2B5EF4-FFF2-40B4-BE49-F238E27FC236}">
              <a16:creationId xmlns:a16="http://schemas.microsoft.com/office/drawing/2014/main" id="{F44CB3B6-AB9C-455D-9FE3-9E5E1075C1D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97" name="Text Box 15">
          <a:extLst>
            <a:ext uri="{FF2B5EF4-FFF2-40B4-BE49-F238E27FC236}">
              <a16:creationId xmlns:a16="http://schemas.microsoft.com/office/drawing/2014/main" id="{D3471B51-190A-4A9B-B5F9-4027910A8C9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98" name="Text Box 15">
          <a:extLst>
            <a:ext uri="{FF2B5EF4-FFF2-40B4-BE49-F238E27FC236}">
              <a16:creationId xmlns:a16="http://schemas.microsoft.com/office/drawing/2014/main" id="{B99F1098-68AA-4235-B096-90E9A866B89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999" name="Text Box 15">
          <a:extLst>
            <a:ext uri="{FF2B5EF4-FFF2-40B4-BE49-F238E27FC236}">
              <a16:creationId xmlns:a16="http://schemas.microsoft.com/office/drawing/2014/main" id="{6C970C9C-4152-4310-9590-D53D8EE4C3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00" name="Text Box 15">
          <a:extLst>
            <a:ext uri="{FF2B5EF4-FFF2-40B4-BE49-F238E27FC236}">
              <a16:creationId xmlns:a16="http://schemas.microsoft.com/office/drawing/2014/main" id="{5C777522-9F55-416A-8579-F718B75997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01" name="Text Box 15">
          <a:extLst>
            <a:ext uri="{FF2B5EF4-FFF2-40B4-BE49-F238E27FC236}">
              <a16:creationId xmlns:a16="http://schemas.microsoft.com/office/drawing/2014/main" id="{90DD1D9B-20BC-4B9E-BB1D-D69FF7EA57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02" name="Text Box 15">
          <a:extLst>
            <a:ext uri="{FF2B5EF4-FFF2-40B4-BE49-F238E27FC236}">
              <a16:creationId xmlns:a16="http://schemas.microsoft.com/office/drawing/2014/main" id="{DE48B6FD-E1C3-442D-B218-91E893032B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03" name="Text Box 15">
          <a:extLst>
            <a:ext uri="{FF2B5EF4-FFF2-40B4-BE49-F238E27FC236}">
              <a16:creationId xmlns:a16="http://schemas.microsoft.com/office/drawing/2014/main" id="{AEFDFE02-2B2A-4601-9FA5-1701E36B18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04" name="Text Box 15">
          <a:extLst>
            <a:ext uri="{FF2B5EF4-FFF2-40B4-BE49-F238E27FC236}">
              <a16:creationId xmlns:a16="http://schemas.microsoft.com/office/drawing/2014/main" id="{465BCDF4-8ABA-4275-B7D7-FF6208958D6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05" name="Text Box 15">
          <a:extLst>
            <a:ext uri="{FF2B5EF4-FFF2-40B4-BE49-F238E27FC236}">
              <a16:creationId xmlns:a16="http://schemas.microsoft.com/office/drawing/2014/main" id="{7A7BAFAD-39BA-4E52-A27E-6C9B64589F2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06" name="Text Box 15">
          <a:extLst>
            <a:ext uri="{FF2B5EF4-FFF2-40B4-BE49-F238E27FC236}">
              <a16:creationId xmlns:a16="http://schemas.microsoft.com/office/drawing/2014/main" id="{2925E496-BE2D-4E95-AFA9-33FFEB2D39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07" name="Text Box 15">
          <a:extLst>
            <a:ext uri="{FF2B5EF4-FFF2-40B4-BE49-F238E27FC236}">
              <a16:creationId xmlns:a16="http://schemas.microsoft.com/office/drawing/2014/main" id="{59B6D7F6-5D75-4F19-96BA-E5B62376E1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08" name="Text Box 15">
          <a:extLst>
            <a:ext uri="{FF2B5EF4-FFF2-40B4-BE49-F238E27FC236}">
              <a16:creationId xmlns:a16="http://schemas.microsoft.com/office/drawing/2014/main" id="{AAA09261-A5E3-4157-9589-944CA1CE3E1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09" name="Text Box 15">
          <a:extLst>
            <a:ext uri="{FF2B5EF4-FFF2-40B4-BE49-F238E27FC236}">
              <a16:creationId xmlns:a16="http://schemas.microsoft.com/office/drawing/2014/main" id="{0EE093EC-D36D-4864-A4E5-FB37EDCD2AD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10" name="Text Box 15">
          <a:extLst>
            <a:ext uri="{FF2B5EF4-FFF2-40B4-BE49-F238E27FC236}">
              <a16:creationId xmlns:a16="http://schemas.microsoft.com/office/drawing/2014/main" id="{5D3AFE67-5D5B-4AC2-A7C9-5C530E38215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11" name="Text Box 15">
          <a:extLst>
            <a:ext uri="{FF2B5EF4-FFF2-40B4-BE49-F238E27FC236}">
              <a16:creationId xmlns:a16="http://schemas.microsoft.com/office/drawing/2014/main" id="{0DDA354E-FA47-459A-9CCE-9B0E6CE78DD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12" name="Text Box 15">
          <a:extLst>
            <a:ext uri="{FF2B5EF4-FFF2-40B4-BE49-F238E27FC236}">
              <a16:creationId xmlns:a16="http://schemas.microsoft.com/office/drawing/2014/main" id="{635DDBE4-092B-4FC6-80BD-3A823A1731C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13" name="Text Box 15">
          <a:extLst>
            <a:ext uri="{FF2B5EF4-FFF2-40B4-BE49-F238E27FC236}">
              <a16:creationId xmlns:a16="http://schemas.microsoft.com/office/drawing/2014/main" id="{94F48874-D571-4217-A2DC-FB1951DAD6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14" name="Text Box 15">
          <a:extLst>
            <a:ext uri="{FF2B5EF4-FFF2-40B4-BE49-F238E27FC236}">
              <a16:creationId xmlns:a16="http://schemas.microsoft.com/office/drawing/2014/main" id="{3DED3347-3E2D-4551-BE55-5AC892369C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15" name="Text Box 15">
          <a:extLst>
            <a:ext uri="{FF2B5EF4-FFF2-40B4-BE49-F238E27FC236}">
              <a16:creationId xmlns:a16="http://schemas.microsoft.com/office/drawing/2014/main" id="{CFF20E05-454F-4926-84CC-151B7A5FCB5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16" name="Text Box 15">
          <a:extLst>
            <a:ext uri="{FF2B5EF4-FFF2-40B4-BE49-F238E27FC236}">
              <a16:creationId xmlns:a16="http://schemas.microsoft.com/office/drawing/2014/main" id="{6C95EE9C-EE69-458A-862E-0C586034E09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17" name="Text Box 15">
          <a:extLst>
            <a:ext uri="{FF2B5EF4-FFF2-40B4-BE49-F238E27FC236}">
              <a16:creationId xmlns:a16="http://schemas.microsoft.com/office/drawing/2014/main" id="{84EAC188-1442-4BA4-A634-826EFBECEF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18" name="Text Box 15">
          <a:extLst>
            <a:ext uri="{FF2B5EF4-FFF2-40B4-BE49-F238E27FC236}">
              <a16:creationId xmlns:a16="http://schemas.microsoft.com/office/drawing/2014/main" id="{20233F79-2EA0-4DFF-94F6-5D7A2298CF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19" name="Text Box 15">
          <a:extLst>
            <a:ext uri="{FF2B5EF4-FFF2-40B4-BE49-F238E27FC236}">
              <a16:creationId xmlns:a16="http://schemas.microsoft.com/office/drawing/2014/main" id="{849E75E3-C6AD-43CC-B257-54989F9B94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20" name="Text Box 15">
          <a:extLst>
            <a:ext uri="{FF2B5EF4-FFF2-40B4-BE49-F238E27FC236}">
              <a16:creationId xmlns:a16="http://schemas.microsoft.com/office/drawing/2014/main" id="{0C169AAB-3C75-4199-8463-D89A29F8B32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21" name="Text Box 15">
          <a:extLst>
            <a:ext uri="{FF2B5EF4-FFF2-40B4-BE49-F238E27FC236}">
              <a16:creationId xmlns:a16="http://schemas.microsoft.com/office/drawing/2014/main" id="{AE98843A-933B-415C-B87C-D8A4B73EAAD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22" name="Text Box 15">
          <a:extLst>
            <a:ext uri="{FF2B5EF4-FFF2-40B4-BE49-F238E27FC236}">
              <a16:creationId xmlns:a16="http://schemas.microsoft.com/office/drawing/2014/main" id="{B7076BF4-A472-4186-AD99-6E78DDE5CDE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23" name="Text Box 15">
          <a:extLst>
            <a:ext uri="{FF2B5EF4-FFF2-40B4-BE49-F238E27FC236}">
              <a16:creationId xmlns:a16="http://schemas.microsoft.com/office/drawing/2014/main" id="{5D056EB7-A8BE-454B-8C05-38CAB446897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24" name="Text Box 15">
          <a:extLst>
            <a:ext uri="{FF2B5EF4-FFF2-40B4-BE49-F238E27FC236}">
              <a16:creationId xmlns:a16="http://schemas.microsoft.com/office/drawing/2014/main" id="{A41D7754-0959-48E4-A0C6-1B8FA4A5FC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25" name="Text Box 15">
          <a:extLst>
            <a:ext uri="{FF2B5EF4-FFF2-40B4-BE49-F238E27FC236}">
              <a16:creationId xmlns:a16="http://schemas.microsoft.com/office/drawing/2014/main" id="{6FCB491D-5A63-4714-BF06-0AF022FB5D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26" name="Text Box 15">
          <a:extLst>
            <a:ext uri="{FF2B5EF4-FFF2-40B4-BE49-F238E27FC236}">
              <a16:creationId xmlns:a16="http://schemas.microsoft.com/office/drawing/2014/main" id="{F15E702F-1DD7-447E-911C-ADDBE28D48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27" name="Text Box 15">
          <a:extLst>
            <a:ext uri="{FF2B5EF4-FFF2-40B4-BE49-F238E27FC236}">
              <a16:creationId xmlns:a16="http://schemas.microsoft.com/office/drawing/2014/main" id="{B5465585-9451-467E-A13F-0C679C20609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28" name="Text Box 15">
          <a:extLst>
            <a:ext uri="{FF2B5EF4-FFF2-40B4-BE49-F238E27FC236}">
              <a16:creationId xmlns:a16="http://schemas.microsoft.com/office/drawing/2014/main" id="{A08A612D-6A44-4669-9333-7C9C2811D0C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29" name="Text Box 15">
          <a:extLst>
            <a:ext uri="{FF2B5EF4-FFF2-40B4-BE49-F238E27FC236}">
              <a16:creationId xmlns:a16="http://schemas.microsoft.com/office/drawing/2014/main" id="{CFE93037-9438-4D7D-ADA0-FBCD88FE54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30" name="Text Box 15">
          <a:extLst>
            <a:ext uri="{FF2B5EF4-FFF2-40B4-BE49-F238E27FC236}">
              <a16:creationId xmlns:a16="http://schemas.microsoft.com/office/drawing/2014/main" id="{8160CAFE-C136-4546-A961-0500881D88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31" name="Text Box 15">
          <a:extLst>
            <a:ext uri="{FF2B5EF4-FFF2-40B4-BE49-F238E27FC236}">
              <a16:creationId xmlns:a16="http://schemas.microsoft.com/office/drawing/2014/main" id="{48E87853-80C7-46D0-873B-6213BE66DE7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32" name="Text Box 15">
          <a:extLst>
            <a:ext uri="{FF2B5EF4-FFF2-40B4-BE49-F238E27FC236}">
              <a16:creationId xmlns:a16="http://schemas.microsoft.com/office/drawing/2014/main" id="{3101F308-8357-4F28-B490-B8700D4008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33" name="Text Box 15">
          <a:extLst>
            <a:ext uri="{FF2B5EF4-FFF2-40B4-BE49-F238E27FC236}">
              <a16:creationId xmlns:a16="http://schemas.microsoft.com/office/drawing/2014/main" id="{67EE29C1-B41B-4868-8C68-8D724BC0D5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34" name="Text Box 15">
          <a:extLst>
            <a:ext uri="{FF2B5EF4-FFF2-40B4-BE49-F238E27FC236}">
              <a16:creationId xmlns:a16="http://schemas.microsoft.com/office/drawing/2014/main" id="{65FDD409-9EFE-4F8C-938F-BC820016BE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35" name="Text Box 15">
          <a:extLst>
            <a:ext uri="{FF2B5EF4-FFF2-40B4-BE49-F238E27FC236}">
              <a16:creationId xmlns:a16="http://schemas.microsoft.com/office/drawing/2014/main" id="{C296F530-BF7B-4381-819A-F681D48956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36" name="Text Box 15">
          <a:extLst>
            <a:ext uri="{FF2B5EF4-FFF2-40B4-BE49-F238E27FC236}">
              <a16:creationId xmlns:a16="http://schemas.microsoft.com/office/drawing/2014/main" id="{6AFC347C-1524-49B0-9184-BFFD9CB3512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37" name="Text Box 15">
          <a:extLst>
            <a:ext uri="{FF2B5EF4-FFF2-40B4-BE49-F238E27FC236}">
              <a16:creationId xmlns:a16="http://schemas.microsoft.com/office/drawing/2014/main" id="{EB24F20D-2758-4221-B97A-9568A6DC64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38" name="Text Box 15">
          <a:extLst>
            <a:ext uri="{FF2B5EF4-FFF2-40B4-BE49-F238E27FC236}">
              <a16:creationId xmlns:a16="http://schemas.microsoft.com/office/drawing/2014/main" id="{022AF7DB-8B9B-40CD-95F6-B770015339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39" name="Text Box 15">
          <a:extLst>
            <a:ext uri="{FF2B5EF4-FFF2-40B4-BE49-F238E27FC236}">
              <a16:creationId xmlns:a16="http://schemas.microsoft.com/office/drawing/2014/main" id="{10C67EDF-313D-48A7-AE79-1EABC663F8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40" name="Text Box 15">
          <a:extLst>
            <a:ext uri="{FF2B5EF4-FFF2-40B4-BE49-F238E27FC236}">
              <a16:creationId xmlns:a16="http://schemas.microsoft.com/office/drawing/2014/main" id="{201FC191-E615-4FBC-AF4E-DFF65ABE0D2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41" name="Text Box 15">
          <a:extLst>
            <a:ext uri="{FF2B5EF4-FFF2-40B4-BE49-F238E27FC236}">
              <a16:creationId xmlns:a16="http://schemas.microsoft.com/office/drawing/2014/main" id="{49BCDB19-2EE2-4EE5-A2BD-F7BD135296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42" name="Text Box 15">
          <a:extLst>
            <a:ext uri="{FF2B5EF4-FFF2-40B4-BE49-F238E27FC236}">
              <a16:creationId xmlns:a16="http://schemas.microsoft.com/office/drawing/2014/main" id="{4D32D764-9749-4994-B1AA-CC61E96531F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43" name="Text Box 15">
          <a:extLst>
            <a:ext uri="{FF2B5EF4-FFF2-40B4-BE49-F238E27FC236}">
              <a16:creationId xmlns:a16="http://schemas.microsoft.com/office/drawing/2014/main" id="{4DF176EE-4D23-4E01-971B-CE0452B548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44" name="Text Box 15">
          <a:extLst>
            <a:ext uri="{FF2B5EF4-FFF2-40B4-BE49-F238E27FC236}">
              <a16:creationId xmlns:a16="http://schemas.microsoft.com/office/drawing/2014/main" id="{F0949441-2F3E-40BD-A5C1-D52D3F820A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45" name="Text Box 15">
          <a:extLst>
            <a:ext uri="{FF2B5EF4-FFF2-40B4-BE49-F238E27FC236}">
              <a16:creationId xmlns:a16="http://schemas.microsoft.com/office/drawing/2014/main" id="{9DED636A-E1B1-4932-B28F-D46FAEBD10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46" name="Text Box 15">
          <a:extLst>
            <a:ext uri="{FF2B5EF4-FFF2-40B4-BE49-F238E27FC236}">
              <a16:creationId xmlns:a16="http://schemas.microsoft.com/office/drawing/2014/main" id="{5BD242BF-8651-4E63-8BCC-8DAC62BC520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47" name="Text Box 15">
          <a:extLst>
            <a:ext uri="{FF2B5EF4-FFF2-40B4-BE49-F238E27FC236}">
              <a16:creationId xmlns:a16="http://schemas.microsoft.com/office/drawing/2014/main" id="{6CC2CF70-1866-4ADC-B84A-62E8287DDEB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48" name="Text Box 15">
          <a:extLst>
            <a:ext uri="{FF2B5EF4-FFF2-40B4-BE49-F238E27FC236}">
              <a16:creationId xmlns:a16="http://schemas.microsoft.com/office/drawing/2014/main" id="{26F112C4-2EB9-49CA-9D1D-80139022834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49" name="Text Box 15">
          <a:extLst>
            <a:ext uri="{FF2B5EF4-FFF2-40B4-BE49-F238E27FC236}">
              <a16:creationId xmlns:a16="http://schemas.microsoft.com/office/drawing/2014/main" id="{55567CDC-E4A8-43FA-9626-DA84EF2C00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50" name="Text Box 15">
          <a:extLst>
            <a:ext uri="{FF2B5EF4-FFF2-40B4-BE49-F238E27FC236}">
              <a16:creationId xmlns:a16="http://schemas.microsoft.com/office/drawing/2014/main" id="{69DA503C-F5D5-4AE2-877E-72F3AB4156A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51" name="Text Box 15">
          <a:extLst>
            <a:ext uri="{FF2B5EF4-FFF2-40B4-BE49-F238E27FC236}">
              <a16:creationId xmlns:a16="http://schemas.microsoft.com/office/drawing/2014/main" id="{2607661E-3341-4EC2-9526-5B8025EDF71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52" name="Text Box 15">
          <a:extLst>
            <a:ext uri="{FF2B5EF4-FFF2-40B4-BE49-F238E27FC236}">
              <a16:creationId xmlns:a16="http://schemas.microsoft.com/office/drawing/2014/main" id="{076E1182-B044-481B-98BC-0C824D8B0F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53" name="Text Box 15">
          <a:extLst>
            <a:ext uri="{FF2B5EF4-FFF2-40B4-BE49-F238E27FC236}">
              <a16:creationId xmlns:a16="http://schemas.microsoft.com/office/drawing/2014/main" id="{441D6B83-5D8B-496D-9E72-C3D76BA233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54" name="Text Box 15">
          <a:extLst>
            <a:ext uri="{FF2B5EF4-FFF2-40B4-BE49-F238E27FC236}">
              <a16:creationId xmlns:a16="http://schemas.microsoft.com/office/drawing/2014/main" id="{3854174E-2118-4D6F-B83B-96F55C289B8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55" name="Text Box 15">
          <a:extLst>
            <a:ext uri="{FF2B5EF4-FFF2-40B4-BE49-F238E27FC236}">
              <a16:creationId xmlns:a16="http://schemas.microsoft.com/office/drawing/2014/main" id="{F3E0BB1E-08C9-4213-A466-00D84FE8E31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56" name="Text Box 15">
          <a:extLst>
            <a:ext uri="{FF2B5EF4-FFF2-40B4-BE49-F238E27FC236}">
              <a16:creationId xmlns:a16="http://schemas.microsoft.com/office/drawing/2014/main" id="{F3B34A5F-202C-429E-9949-BCFD13778E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57" name="Text Box 15">
          <a:extLst>
            <a:ext uri="{FF2B5EF4-FFF2-40B4-BE49-F238E27FC236}">
              <a16:creationId xmlns:a16="http://schemas.microsoft.com/office/drawing/2014/main" id="{A0CE4720-54B1-464B-8C83-A166E529BB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58" name="Text Box 15">
          <a:extLst>
            <a:ext uri="{FF2B5EF4-FFF2-40B4-BE49-F238E27FC236}">
              <a16:creationId xmlns:a16="http://schemas.microsoft.com/office/drawing/2014/main" id="{2501CF50-AFC5-47E2-8C9A-915F366EC6D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59" name="Text Box 15">
          <a:extLst>
            <a:ext uri="{FF2B5EF4-FFF2-40B4-BE49-F238E27FC236}">
              <a16:creationId xmlns:a16="http://schemas.microsoft.com/office/drawing/2014/main" id="{9AC409DC-5821-45A9-BFD6-EE8B1CC8D8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60" name="Text Box 15">
          <a:extLst>
            <a:ext uri="{FF2B5EF4-FFF2-40B4-BE49-F238E27FC236}">
              <a16:creationId xmlns:a16="http://schemas.microsoft.com/office/drawing/2014/main" id="{B54328D9-8943-4C26-87FE-6A41739AA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61" name="Text Box 15">
          <a:extLst>
            <a:ext uri="{FF2B5EF4-FFF2-40B4-BE49-F238E27FC236}">
              <a16:creationId xmlns:a16="http://schemas.microsoft.com/office/drawing/2014/main" id="{226B7A94-CF98-4D8A-A9F2-432B2E3B032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62" name="Text Box 15">
          <a:extLst>
            <a:ext uri="{FF2B5EF4-FFF2-40B4-BE49-F238E27FC236}">
              <a16:creationId xmlns:a16="http://schemas.microsoft.com/office/drawing/2014/main" id="{1BD2B0CC-75B9-43C3-8696-96EECDAA33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63" name="Text Box 15">
          <a:extLst>
            <a:ext uri="{FF2B5EF4-FFF2-40B4-BE49-F238E27FC236}">
              <a16:creationId xmlns:a16="http://schemas.microsoft.com/office/drawing/2014/main" id="{BB5B70C6-7143-4BB2-8322-6B217CF2644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64" name="Text Box 15">
          <a:extLst>
            <a:ext uri="{FF2B5EF4-FFF2-40B4-BE49-F238E27FC236}">
              <a16:creationId xmlns:a16="http://schemas.microsoft.com/office/drawing/2014/main" id="{46CAD476-AF71-498C-95B7-8B31902D497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65" name="Text Box 15">
          <a:extLst>
            <a:ext uri="{FF2B5EF4-FFF2-40B4-BE49-F238E27FC236}">
              <a16:creationId xmlns:a16="http://schemas.microsoft.com/office/drawing/2014/main" id="{22F312E9-2032-4D57-A921-81335F3DA4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66" name="Text Box 15">
          <a:extLst>
            <a:ext uri="{FF2B5EF4-FFF2-40B4-BE49-F238E27FC236}">
              <a16:creationId xmlns:a16="http://schemas.microsoft.com/office/drawing/2014/main" id="{BB83218B-BC03-4C59-B21D-5450D3F397D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67" name="Text Box 15">
          <a:extLst>
            <a:ext uri="{FF2B5EF4-FFF2-40B4-BE49-F238E27FC236}">
              <a16:creationId xmlns:a16="http://schemas.microsoft.com/office/drawing/2014/main" id="{885CA3BC-6947-4B57-8893-7CD805F631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68" name="Text Box 15">
          <a:extLst>
            <a:ext uri="{FF2B5EF4-FFF2-40B4-BE49-F238E27FC236}">
              <a16:creationId xmlns:a16="http://schemas.microsoft.com/office/drawing/2014/main" id="{92BAA38B-363A-461A-9A22-D728FD759D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69" name="Text Box 15">
          <a:extLst>
            <a:ext uri="{FF2B5EF4-FFF2-40B4-BE49-F238E27FC236}">
              <a16:creationId xmlns:a16="http://schemas.microsoft.com/office/drawing/2014/main" id="{D22202D8-2314-4E4F-B0B6-25F7BF5838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70" name="Text Box 15">
          <a:extLst>
            <a:ext uri="{FF2B5EF4-FFF2-40B4-BE49-F238E27FC236}">
              <a16:creationId xmlns:a16="http://schemas.microsoft.com/office/drawing/2014/main" id="{12EBC134-692D-4B2B-9FBB-50E6B72C1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71" name="Text Box 15">
          <a:extLst>
            <a:ext uri="{FF2B5EF4-FFF2-40B4-BE49-F238E27FC236}">
              <a16:creationId xmlns:a16="http://schemas.microsoft.com/office/drawing/2014/main" id="{3E9E9A4A-351C-4E4A-9777-E3A94EB6EA8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72" name="Text Box 15">
          <a:extLst>
            <a:ext uri="{FF2B5EF4-FFF2-40B4-BE49-F238E27FC236}">
              <a16:creationId xmlns:a16="http://schemas.microsoft.com/office/drawing/2014/main" id="{7CF6CC77-9071-418A-AC98-940F134CD2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73" name="Text Box 15">
          <a:extLst>
            <a:ext uri="{FF2B5EF4-FFF2-40B4-BE49-F238E27FC236}">
              <a16:creationId xmlns:a16="http://schemas.microsoft.com/office/drawing/2014/main" id="{C6757856-07E1-4A81-8C77-44C642054C7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74" name="Text Box 15">
          <a:extLst>
            <a:ext uri="{FF2B5EF4-FFF2-40B4-BE49-F238E27FC236}">
              <a16:creationId xmlns:a16="http://schemas.microsoft.com/office/drawing/2014/main" id="{23079789-17E4-46DE-9B0C-1BA880FCF7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75" name="Text Box 15">
          <a:extLst>
            <a:ext uri="{FF2B5EF4-FFF2-40B4-BE49-F238E27FC236}">
              <a16:creationId xmlns:a16="http://schemas.microsoft.com/office/drawing/2014/main" id="{60065BC6-466A-48B8-A21F-80D6CF45DA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76" name="Text Box 15">
          <a:extLst>
            <a:ext uri="{FF2B5EF4-FFF2-40B4-BE49-F238E27FC236}">
              <a16:creationId xmlns:a16="http://schemas.microsoft.com/office/drawing/2014/main" id="{B4A4E48F-F96B-44A3-A544-89B5B764F0E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77" name="Text Box 15">
          <a:extLst>
            <a:ext uri="{FF2B5EF4-FFF2-40B4-BE49-F238E27FC236}">
              <a16:creationId xmlns:a16="http://schemas.microsoft.com/office/drawing/2014/main" id="{DB286A94-F959-49BB-BFB6-C043F3E57B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78" name="Text Box 15">
          <a:extLst>
            <a:ext uri="{FF2B5EF4-FFF2-40B4-BE49-F238E27FC236}">
              <a16:creationId xmlns:a16="http://schemas.microsoft.com/office/drawing/2014/main" id="{9A50D3BD-D8CC-4903-B447-C13F91C83B4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79" name="Text Box 15">
          <a:extLst>
            <a:ext uri="{FF2B5EF4-FFF2-40B4-BE49-F238E27FC236}">
              <a16:creationId xmlns:a16="http://schemas.microsoft.com/office/drawing/2014/main" id="{974485DD-B951-4D91-8725-E6811B0832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80" name="Text Box 15">
          <a:extLst>
            <a:ext uri="{FF2B5EF4-FFF2-40B4-BE49-F238E27FC236}">
              <a16:creationId xmlns:a16="http://schemas.microsoft.com/office/drawing/2014/main" id="{B651E64E-74E7-427F-A9AF-1AFD176B5F4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81" name="Text Box 15">
          <a:extLst>
            <a:ext uri="{FF2B5EF4-FFF2-40B4-BE49-F238E27FC236}">
              <a16:creationId xmlns:a16="http://schemas.microsoft.com/office/drawing/2014/main" id="{C5E336D0-946A-4F0D-8C52-7DCB64F57D4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82" name="Text Box 15">
          <a:extLst>
            <a:ext uri="{FF2B5EF4-FFF2-40B4-BE49-F238E27FC236}">
              <a16:creationId xmlns:a16="http://schemas.microsoft.com/office/drawing/2014/main" id="{4143BA76-C8EF-4F83-BD54-EF7640DBEB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83" name="Text Box 15">
          <a:extLst>
            <a:ext uri="{FF2B5EF4-FFF2-40B4-BE49-F238E27FC236}">
              <a16:creationId xmlns:a16="http://schemas.microsoft.com/office/drawing/2014/main" id="{B34D7D20-464F-4857-91C1-F9DF68E7C44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84" name="Text Box 15">
          <a:extLst>
            <a:ext uri="{FF2B5EF4-FFF2-40B4-BE49-F238E27FC236}">
              <a16:creationId xmlns:a16="http://schemas.microsoft.com/office/drawing/2014/main" id="{91F2EDEC-58E6-402F-A355-B915E05FBE0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85" name="Text Box 15">
          <a:extLst>
            <a:ext uri="{FF2B5EF4-FFF2-40B4-BE49-F238E27FC236}">
              <a16:creationId xmlns:a16="http://schemas.microsoft.com/office/drawing/2014/main" id="{2DAF6119-1F78-414C-8947-38FC92C031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86" name="Text Box 15">
          <a:extLst>
            <a:ext uri="{FF2B5EF4-FFF2-40B4-BE49-F238E27FC236}">
              <a16:creationId xmlns:a16="http://schemas.microsoft.com/office/drawing/2014/main" id="{3C854803-CCEA-4CA9-971F-56749E7470E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87" name="Text Box 15">
          <a:extLst>
            <a:ext uri="{FF2B5EF4-FFF2-40B4-BE49-F238E27FC236}">
              <a16:creationId xmlns:a16="http://schemas.microsoft.com/office/drawing/2014/main" id="{0162B5A7-E11D-4C12-A501-95558214F27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88" name="Text Box 15">
          <a:extLst>
            <a:ext uri="{FF2B5EF4-FFF2-40B4-BE49-F238E27FC236}">
              <a16:creationId xmlns:a16="http://schemas.microsoft.com/office/drawing/2014/main" id="{A998CB47-7715-4C2F-9772-8FAE362504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89" name="Text Box 15">
          <a:extLst>
            <a:ext uri="{FF2B5EF4-FFF2-40B4-BE49-F238E27FC236}">
              <a16:creationId xmlns:a16="http://schemas.microsoft.com/office/drawing/2014/main" id="{F1FD1EBA-2A27-4160-A026-7F4356D65F2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90" name="Text Box 15">
          <a:extLst>
            <a:ext uri="{FF2B5EF4-FFF2-40B4-BE49-F238E27FC236}">
              <a16:creationId xmlns:a16="http://schemas.microsoft.com/office/drawing/2014/main" id="{64B11CDD-8AA6-43BA-B8D1-014FB05179D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91" name="Text Box 15">
          <a:extLst>
            <a:ext uri="{FF2B5EF4-FFF2-40B4-BE49-F238E27FC236}">
              <a16:creationId xmlns:a16="http://schemas.microsoft.com/office/drawing/2014/main" id="{BC205AA8-F372-4C7D-8492-D8F779E148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92" name="Text Box 15">
          <a:extLst>
            <a:ext uri="{FF2B5EF4-FFF2-40B4-BE49-F238E27FC236}">
              <a16:creationId xmlns:a16="http://schemas.microsoft.com/office/drawing/2014/main" id="{878DE710-3E36-431E-8915-A83B520810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93" name="Text Box 15">
          <a:extLst>
            <a:ext uri="{FF2B5EF4-FFF2-40B4-BE49-F238E27FC236}">
              <a16:creationId xmlns:a16="http://schemas.microsoft.com/office/drawing/2014/main" id="{FFFEF950-3BDC-4942-8D0D-D4C21D487F8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94" name="Text Box 15">
          <a:extLst>
            <a:ext uri="{FF2B5EF4-FFF2-40B4-BE49-F238E27FC236}">
              <a16:creationId xmlns:a16="http://schemas.microsoft.com/office/drawing/2014/main" id="{6D9C077F-096A-4179-8B81-F129F62B2B2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95" name="Text Box 15">
          <a:extLst>
            <a:ext uri="{FF2B5EF4-FFF2-40B4-BE49-F238E27FC236}">
              <a16:creationId xmlns:a16="http://schemas.microsoft.com/office/drawing/2014/main" id="{0F7A19BF-FF07-4759-AD49-4DED30630C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96" name="Text Box 15">
          <a:extLst>
            <a:ext uri="{FF2B5EF4-FFF2-40B4-BE49-F238E27FC236}">
              <a16:creationId xmlns:a16="http://schemas.microsoft.com/office/drawing/2014/main" id="{E444DB3B-11AB-4CD5-AF49-38800DFBF70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97" name="Text Box 15">
          <a:extLst>
            <a:ext uri="{FF2B5EF4-FFF2-40B4-BE49-F238E27FC236}">
              <a16:creationId xmlns:a16="http://schemas.microsoft.com/office/drawing/2014/main" id="{0F4CD493-AF6B-4808-95FA-54CE9503E92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98" name="Text Box 15">
          <a:extLst>
            <a:ext uri="{FF2B5EF4-FFF2-40B4-BE49-F238E27FC236}">
              <a16:creationId xmlns:a16="http://schemas.microsoft.com/office/drawing/2014/main" id="{0D750E34-F9B4-419F-B338-10CE2B0809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099" name="Text Box 15">
          <a:extLst>
            <a:ext uri="{FF2B5EF4-FFF2-40B4-BE49-F238E27FC236}">
              <a16:creationId xmlns:a16="http://schemas.microsoft.com/office/drawing/2014/main" id="{64BBCFBF-4260-49C8-9146-C1CA48FDC06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00" name="Text Box 15">
          <a:extLst>
            <a:ext uri="{FF2B5EF4-FFF2-40B4-BE49-F238E27FC236}">
              <a16:creationId xmlns:a16="http://schemas.microsoft.com/office/drawing/2014/main" id="{30D1FCEB-2C57-47A1-A9D9-7F97E9260C8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01" name="Text Box 15">
          <a:extLst>
            <a:ext uri="{FF2B5EF4-FFF2-40B4-BE49-F238E27FC236}">
              <a16:creationId xmlns:a16="http://schemas.microsoft.com/office/drawing/2014/main" id="{C2733BC3-4120-4936-95B3-9F7C4F451B4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02" name="Text Box 15">
          <a:extLst>
            <a:ext uri="{FF2B5EF4-FFF2-40B4-BE49-F238E27FC236}">
              <a16:creationId xmlns:a16="http://schemas.microsoft.com/office/drawing/2014/main" id="{7700A47A-FCD5-4346-80E2-807E79FBE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03" name="Text Box 15">
          <a:extLst>
            <a:ext uri="{FF2B5EF4-FFF2-40B4-BE49-F238E27FC236}">
              <a16:creationId xmlns:a16="http://schemas.microsoft.com/office/drawing/2014/main" id="{11769697-5EF6-470B-84C2-CAE8D9758C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04" name="Text Box 15">
          <a:extLst>
            <a:ext uri="{FF2B5EF4-FFF2-40B4-BE49-F238E27FC236}">
              <a16:creationId xmlns:a16="http://schemas.microsoft.com/office/drawing/2014/main" id="{E9BD8169-3604-440F-AA2A-5257E57457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05" name="Text Box 15">
          <a:extLst>
            <a:ext uri="{FF2B5EF4-FFF2-40B4-BE49-F238E27FC236}">
              <a16:creationId xmlns:a16="http://schemas.microsoft.com/office/drawing/2014/main" id="{68F16086-D96A-476A-AED0-B57A3E052A6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06" name="Text Box 15">
          <a:extLst>
            <a:ext uri="{FF2B5EF4-FFF2-40B4-BE49-F238E27FC236}">
              <a16:creationId xmlns:a16="http://schemas.microsoft.com/office/drawing/2014/main" id="{2D8A5B77-5A7E-4436-B160-B6509C84CE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07" name="Text Box 15">
          <a:extLst>
            <a:ext uri="{FF2B5EF4-FFF2-40B4-BE49-F238E27FC236}">
              <a16:creationId xmlns:a16="http://schemas.microsoft.com/office/drawing/2014/main" id="{2403E6A3-13FF-4980-818B-03850F4A7B3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08" name="Text Box 15">
          <a:extLst>
            <a:ext uri="{FF2B5EF4-FFF2-40B4-BE49-F238E27FC236}">
              <a16:creationId xmlns:a16="http://schemas.microsoft.com/office/drawing/2014/main" id="{A7A44986-A395-41DA-9848-771AB73966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09" name="Text Box 15">
          <a:extLst>
            <a:ext uri="{FF2B5EF4-FFF2-40B4-BE49-F238E27FC236}">
              <a16:creationId xmlns:a16="http://schemas.microsoft.com/office/drawing/2014/main" id="{7E1CF659-FCCE-4FAA-BBEC-5D1AF5F900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10" name="Text Box 15">
          <a:extLst>
            <a:ext uri="{FF2B5EF4-FFF2-40B4-BE49-F238E27FC236}">
              <a16:creationId xmlns:a16="http://schemas.microsoft.com/office/drawing/2014/main" id="{2EFB50EC-C252-415A-9A2C-291E11A8D8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11" name="Text Box 15">
          <a:extLst>
            <a:ext uri="{FF2B5EF4-FFF2-40B4-BE49-F238E27FC236}">
              <a16:creationId xmlns:a16="http://schemas.microsoft.com/office/drawing/2014/main" id="{1F897697-3331-4F74-B1FD-B8E3A11B92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12" name="Text Box 15">
          <a:extLst>
            <a:ext uri="{FF2B5EF4-FFF2-40B4-BE49-F238E27FC236}">
              <a16:creationId xmlns:a16="http://schemas.microsoft.com/office/drawing/2014/main" id="{6D3CA386-F9D3-44DC-9AD7-18C4E88194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13" name="Text Box 15">
          <a:extLst>
            <a:ext uri="{FF2B5EF4-FFF2-40B4-BE49-F238E27FC236}">
              <a16:creationId xmlns:a16="http://schemas.microsoft.com/office/drawing/2014/main" id="{68470E01-916D-4874-BB82-9E9CFD7E1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14" name="Text Box 15">
          <a:extLst>
            <a:ext uri="{FF2B5EF4-FFF2-40B4-BE49-F238E27FC236}">
              <a16:creationId xmlns:a16="http://schemas.microsoft.com/office/drawing/2014/main" id="{91E9D2A6-191F-4ACE-8CEC-F20F4839896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15" name="Text Box 15">
          <a:extLst>
            <a:ext uri="{FF2B5EF4-FFF2-40B4-BE49-F238E27FC236}">
              <a16:creationId xmlns:a16="http://schemas.microsoft.com/office/drawing/2014/main" id="{1475C8A0-3B9F-4D40-8B3B-9AF4BC370AD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16" name="Text Box 15">
          <a:extLst>
            <a:ext uri="{FF2B5EF4-FFF2-40B4-BE49-F238E27FC236}">
              <a16:creationId xmlns:a16="http://schemas.microsoft.com/office/drawing/2014/main" id="{CBA91804-4968-4982-8726-AF8411655CF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17" name="Text Box 15">
          <a:extLst>
            <a:ext uri="{FF2B5EF4-FFF2-40B4-BE49-F238E27FC236}">
              <a16:creationId xmlns:a16="http://schemas.microsoft.com/office/drawing/2014/main" id="{0E33DE09-87D3-4815-AFF5-A995168AD66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18" name="Text Box 15">
          <a:extLst>
            <a:ext uri="{FF2B5EF4-FFF2-40B4-BE49-F238E27FC236}">
              <a16:creationId xmlns:a16="http://schemas.microsoft.com/office/drawing/2014/main" id="{9E08C3DF-7294-4C9A-AC28-933C7323EC0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19" name="Text Box 15">
          <a:extLst>
            <a:ext uri="{FF2B5EF4-FFF2-40B4-BE49-F238E27FC236}">
              <a16:creationId xmlns:a16="http://schemas.microsoft.com/office/drawing/2014/main" id="{F1F2AB81-421C-4998-960D-85A2883CF32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20" name="Text Box 15">
          <a:extLst>
            <a:ext uri="{FF2B5EF4-FFF2-40B4-BE49-F238E27FC236}">
              <a16:creationId xmlns:a16="http://schemas.microsoft.com/office/drawing/2014/main" id="{1EEB5BC0-EC24-4F64-9067-1014B26D5B3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21" name="Text Box 15">
          <a:extLst>
            <a:ext uri="{FF2B5EF4-FFF2-40B4-BE49-F238E27FC236}">
              <a16:creationId xmlns:a16="http://schemas.microsoft.com/office/drawing/2014/main" id="{BF8142D8-CF69-4029-B3AE-CACD4C7D3C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22" name="Text Box 15">
          <a:extLst>
            <a:ext uri="{FF2B5EF4-FFF2-40B4-BE49-F238E27FC236}">
              <a16:creationId xmlns:a16="http://schemas.microsoft.com/office/drawing/2014/main" id="{CC347AD3-359F-40D2-B847-E9DBB7E0BB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23" name="Text Box 15">
          <a:extLst>
            <a:ext uri="{FF2B5EF4-FFF2-40B4-BE49-F238E27FC236}">
              <a16:creationId xmlns:a16="http://schemas.microsoft.com/office/drawing/2014/main" id="{F0A31125-A520-4829-A82F-23BAE3EA2C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24" name="Text Box 15">
          <a:extLst>
            <a:ext uri="{FF2B5EF4-FFF2-40B4-BE49-F238E27FC236}">
              <a16:creationId xmlns:a16="http://schemas.microsoft.com/office/drawing/2014/main" id="{B048F785-94BB-49C0-9495-B14EEB57F6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25" name="Text Box 15">
          <a:extLst>
            <a:ext uri="{FF2B5EF4-FFF2-40B4-BE49-F238E27FC236}">
              <a16:creationId xmlns:a16="http://schemas.microsoft.com/office/drawing/2014/main" id="{8DF9FEBE-0792-4078-B3F5-DF0010A46EE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26" name="Text Box 15">
          <a:extLst>
            <a:ext uri="{FF2B5EF4-FFF2-40B4-BE49-F238E27FC236}">
              <a16:creationId xmlns:a16="http://schemas.microsoft.com/office/drawing/2014/main" id="{6F46A3DC-A5F4-45CF-8BEB-518D545113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27" name="Text Box 15">
          <a:extLst>
            <a:ext uri="{FF2B5EF4-FFF2-40B4-BE49-F238E27FC236}">
              <a16:creationId xmlns:a16="http://schemas.microsoft.com/office/drawing/2014/main" id="{ACC001EA-664A-4D9F-8924-DF227966744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28" name="Text Box 15">
          <a:extLst>
            <a:ext uri="{FF2B5EF4-FFF2-40B4-BE49-F238E27FC236}">
              <a16:creationId xmlns:a16="http://schemas.microsoft.com/office/drawing/2014/main" id="{CDF37E6D-3A88-4CCF-AB9B-9E5FF8B6FE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29" name="Text Box 15">
          <a:extLst>
            <a:ext uri="{FF2B5EF4-FFF2-40B4-BE49-F238E27FC236}">
              <a16:creationId xmlns:a16="http://schemas.microsoft.com/office/drawing/2014/main" id="{EBDF6B3A-E4DA-486C-B52E-5E5164B6FBC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30" name="Text Box 15">
          <a:extLst>
            <a:ext uri="{FF2B5EF4-FFF2-40B4-BE49-F238E27FC236}">
              <a16:creationId xmlns:a16="http://schemas.microsoft.com/office/drawing/2014/main" id="{54921AFD-6E64-4974-9D91-BF938B8FB09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31" name="Text Box 15">
          <a:extLst>
            <a:ext uri="{FF2B5EF4-FFF2-40B4-BE49-F238E27FC236}">
              <a16:creationId xmlns:a16="http://schemas.microsoft.com/office/drawing/2014/main" id="{DE9A8FBE-B884-42AE-9B64-A4DCC55498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32" name="Text Box 15">
          <a:extLst>
            <a:ext uri="{FF2B5EF4-FFF2-40B4-BE49-F238E27FC236}">
              <a16:creationId xmlns:a16="http://schemas.microsoft.com/office/drawing/2014/main" id="{2214BD36-5170-40C1-BF87-1782E98939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33" name="Text Box 15">
          <a:extLst>
            <a:ext uri="{FF2B5EF4-FFF2-40B4-BE49-F238E27FC236}">
              <a16:creationId xmlns:a16="http://schemas.microsoft.com/office/drawing/2014/main" id="{A2A3AD60-1D81-412E-8B08-F9B313493E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34" name="Text Box 15">
          <a:extLst>
            <a:ext uri="{FF2B5EF4-FFF2-40B4-BE49-F238E27FC236}">
              <a16:creationId xmlns:a16="http://schemas.microsoft.com/office/drawing/2014/main" id="{7178BD56-9A8F-4655-83E1-638C7A071CB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35" name="Text Box 15">
          <a:extLst>
            <a:ext uri="{FF2B5EF4-FFF2-40B4-BE49-F238E27FC236}">
              <a16:creationId xmlns:a16="http://schemas.microsoft.com/office/drawing/2014/main" id="{D2B92741-C8A8-448F-BF66-AF3992FEDD2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36" name="Text Box 15">
          <a:extLst>
            <a:ext uri="{FF2B5EF4-FFF2-40B4-BE49-F238E27FC236}">
              <a16:creationId xmlns:a16="http://schemas.microsoft.com/office/drawing/2014/main" id="{4B46A866-816D-4A59-A471-4D37DC8B3A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37" name="Text Box 15">
          <a:extLst>
            <a:ext uri="{FF2B5EF4-FFF2-40B4-BE49-F238E27FC236}">
              <a16:creationId xmlns:a16="http://schemas.microsoft.com/office/drawing/2014/main" id="{16EFC90B-58B2-4D79-B0AB-A6F70C82E34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38" name="Text Box 15">
          <a:extLst>
            <a:ext uri="{FF2B5EF4-FFF2-40B4-BE49-F238E27FC236}">
              <a16:creationId xmlns:a16="http://schemas.microsoft.com/office/drawing/2014/main" id="{B23EA147-E7FD-48B5-8B57-F8AB5E1B17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39" name="Text Box 15">
          <a:extLst>
            <a:ext uri="{FF2B5EF4-FFF2-40B4-BE49-F238E27FC236}">
              <a16:creationId xmlns:a16="http://schemas.microsoft.com/office/drawing/2014/main" id="{645C6D99-E1F5-4BEE-A3A6-AF745E8019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40" name="Text Box 15">
          <a:extLst>
            <a:ext uri="{FF2B5EF4-FFF2-40B4-BE49-F238E27FC236}">
              <a16:creationId xmlns:a16="http://schemas.microsoft.com/office/drawing/2014/main" id="{0799DFE0-76DB-4F65-AAC4-15E01E17A60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41" name="Text Box 15">
          <a:extLst>
            <a:ext uri="{FF2B5EF4-FFF2-40B4-BE49-F238E27FC236}">
              <a16:creationId xmlns:a16="http://schemas.microsoft.com/office/drawing/2014/main" id="{58F1E652-7297-403E-BEB0-E35874EA4FA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42" name="Text Box 15">
          <a:extLst>
            <a:ext uri="{FF2B5EF4-FFF2-40B4-BE49-F238E27FC236}">
              <a16:creationId xmlns:a16="http://schemas.microsoft.com/office/drawing/2014/main" id="{FD032BF4-0444-43C9-992C-928EDBE4A8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43" name="Text Box 15">
          <a:extLst>
            <a:ext uri="{FF2B5EF4-FFF2-40B4-BE49-F238E27FC236}">
              <a16:creationId xmlns:a16="http://schemas.microsoft.com/office/drawing/2014/main" id="{BF8FF216-8AA3-4DA5-8120-904058FF7B2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44" name="Text Box 15">
          <a:extLst>
            <a:ext uri="{FF2B5EF4-FFF2-40B4-BE49-F238E27FC236}">
              <a16:creationId xmlns:a16="http://schemas.microsoft.com/office/drawing/2014/main" id="{ECCA2BB7-70AF-4CF4-9276-D0531E6685C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45" name="Text Box 15">
          <a:extLst>
            <a:ext uri="{FF2B5EF4-FFF2-40B4-BE49-F238E27FC236}">
              <a16:creationId xmlns:a16="http://schemas.microsoft.com/office/drawing/2014/main" id="{5585B11B-E37C-44FB-92ED-E8DFF83D48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46" name="Text Box 15">
          <a:extLst>
            <a:ext uri="{FF2B5EF4-FFF2-40B4-BE49-F238E27FC236}">
              <a16:creationId xmlns:a16="http://schemas.microsoft.com/office/drawing/2014/main" id="{B9FF6B86-79AF-47ED-BF6A-54C5DC17E7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47" name="Text Box 15">
          <a:extLst>
            <a:ext uri="{FF2B5EF4-FFF2-40B4-BE49-F238E27FC236}">
              <a16:creationId xmlns:a16="http://schemas.microsoft.com/office/drawing/2014/main" id="{D9177D5C-9359-4C86-BB71-4BA628BC63D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48" name="Text Box 15">
          <a:extLst>
            <a:ext uri="{FF2B5EF4-FFF2-40B4-BE49-F238E27FC236}">
              <a16:creationId xmlns:a16="http://schemas.microsoft.com/office/drawing/2014/main" id="{E12306E7-3B00-44EF-90E2-80A9913F72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49" name="Text Box 15">
          <a:extLst>
            <a:ext uri="{FF2B5EF4-FFF2-40B4-BE49-F238E27FC236}">
              <a16:creationId xmlns:a16="http://schemas.microsoft.com/office/drawing/2014/main" id="{5822CBA8-FB3C-469D-9FF5-A4D2D717426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50" name="Text Box 15">
          <a:extLst>
            <a:ext uri="{FF2B5EF4-FFF2-40B4-BE49-F238E27FC236}">
              <a16:creationId xmlns:a16="http://schemas.microsoft.com/office/drawing/2014/main" id="{2E5BACEF-49A2-4921-9DAC-EEAD3BCF35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51" name="Text Box 15">
          <a:extLst>
            <a:ext uri="{FF2B5EF4-FFF2-40B4-BE49-F238E27FC236}">
              <a16:creationId xmlns:a16="http://schemas.microsoft.com/office/drawing/2014/main" id="{14E60BB1-7CD8-4BFA-A963-33B57258227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52" name="Text Box 15">
          <a:extLst>
            <a:ext uri="{FF2B5EF4-FFF2-40B4-BE49-F238E27FC236}">
              <a16:creationId xmlns:a16="http://schemas.microsoft.com/office/drawing/2014/main" id="{19E34E6C-96EF-43D8-958F-BDCC4F8CFF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53" name="Text Box 15">
          <a:extLst>
            <a:ext uri="{FF2B5EF4-FFF2-40B4-BE49-F238E27FC236}">
              <a16:creationId xmlns:a16="http://schemas.microsoft.com/office/drawing/2014/main" id="{D5CF68C7-82DF-4502-82D3-3F06BA2066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54" name="Text Box 15">
          <a:extLst>
            <a:ext uri="{FF2B5EF4-FFF2-40B4-BE49-F238E27FC236}">
              <a16:creationId xmlns:a16="http://schemas.microsoft.com/office/drawing/2014/main" id="{15539B4D-0CC4-4681-97B7-BA8A3A0370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55" name="Text Box 15">
          <a:extLst>
            <a:ext uri="{FF2B5EF4-FFF2-40B4-BE49-F238E27FC236}">
              <a16:creationId xmlns:a16="http://schemas.microsoft.com/office/drawing/2014/main" id="{978595C7-26C4-4B99-9D23-F07138556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56" name="Text Box 15">
          <a:extLst>
            <a:ext uri="{FF2B5EF4-FFF2-40B4-BE49-F238E27FC236}">
              <a16:creationId xmlns:a16="http://schemas.microsoft.com/office/drawing/2014/main" id="{1CC5EBA5-E798-4321-9AC8-7FBEBD88AF4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57" name="Text Box 15">
          <a:extLst>
            <a:ext uri="{FF2B5EF4-FFF2-40B4-BE49-F238E27FC236}">
              <a16:creationId xmlns:a16="http://schemas.microsoft.com/office/drawing/2014/main" id="{62269880-C75C-4E05-8C43-427BD7E35D7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58" name="Text Box 15">
          <a:extLst>
            <a:ext uri="{FF2B5EF4-FFF2-40B4-BE49-F238E27FC236}">
              <a16:creationId xmlns:a16="http://schemas.microsoft.com/office/drawing/2014/main" id="{BF04E7E8-3201-4C0B-A192-358F45FA01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59" name="Text Box 15">
          <a:extLst>
            <a:ext uri="{FF2B5EF4-FFF2-40B4-BE49-F238E27FC236}">
              <a16:creationId xmlns:a16="http://schemas.microsoft.com/office/drawing/2014/main" id="{7131E7F9-FE33-4069-A934-C661582ECD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60" name="Text Box 15">
          <a:extLst>
            <a:ext uri="{FF2B5EF4-FFF2-40B4-BE49-F238E27FC236}">
              <a16:creationId xmlns:a16="http://schemas.microsoft.com/office/drawing/2014/main" id="{D150579F-F400-460D-ACD8-B0C602024C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61" name="Text Box 15">
          <a:extLst>
            <a:ext uri="{FF2B5EF4-FFF2-40B4-BE49-F238E27FC236}">
              <a16:creationId xmlns:a16="http://schemas.microsoft.com/office/drawing/2014/main" id="{A9ADEF7B-2E47-4BCF-8B4C-D638FA15C23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62" name="Text Box 15">
          <a:extLst>
            <a:ext uri="{FF2B5EF4-FFF2-40B4-BE49-F238E27FC236}">
              <a16:creationId xmlns:a16="http://schemas.microsoft.com/office/drawing/2014/main" id="{A5FD03B3-EBFA-412E-A2E9-D353449332C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63" name="Text Box 15">
          <a:extLst>
            <a:ext uri="{FF2B5EF4-FFF2-40B4-BE49-F238E27FC236}">
              <a16:creationId xmlns:a16="http://schemas.microsoft.com/office/drawing/2014/main" id="{17C7A022-25EC-47F2-AA70-957710E232E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65" name="Text Box 15">
          <a:extLst>
            <a:ext uri="{FF2B5EF4-FFF2-40B4-BE49-F238E27FC236}">
              <a16:creationId xmlns:a16="http://schemas.microsoft.com/office/drawing/2014/main" id="{C4ECBE14-3252-4FE0-91AD-DC7D36852229}"/>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66" name="Text Box 15">
          <a:extLst>
            <a:ext uri="{FF2B5EF4-FFF2-40B4-BE49-F238E27FC236}">
              <a16:creationId xmlns:a16="http://schemas.microsoft.com/office/drawing/2014/main" id="{30FAA4B3-B0BB-41A0-9971-4D91EDA44B3E}"/>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67" name="Text Box 15">
          <a:extLst>
            <a:ext uri="{FF2B5EF4-FFF2-40B4-BE49-F238E27FC236}">
              <a16:creationId xmlns:a16="http://schemas.microsoft.com/office/drawing/2014/main" id="{DD9EDE6F-25CC-40CC-9849-1816B37A3F6D}"/>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68" name="Text Box 15">
          <a:extLst>
            <a:ext uri="{FF2B5EF4-FFF2-40B4-BE49-F238E27FC236}">
              <a16:creationId xmlns:a16="http://schemas.microsoft.com/office/drawing/2014/main" id="{4A86288D-7745-45D1-99B0-B347994F82CB}"/>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69" name="Text Box 15">
          <a:extLst>
            <a:ext uri="{FF2B5EF4-FFF2-40B4-BE49-F238E27FC236}">
              <a16:creationId xmlns:a16="http://schemas.microsoft.com/office/drawing/2014/main" id="{1D36214F-E25A-4DB0-9B35-7CD4081E5FED}"/>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70" name="Text Box 15">
          <a:extLst>
            <a:ext uri="{FF2B5EF4-FFF2-40B4-BE49-F238E27FC236}">
              <a16:creationId xmlns:a16="http://schemas.microsoft.com/office/drawing/2014/main" id="{8BA7B960-170D-4799-8F8B-AA5CF3831028}"/>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71" name="Text Box 15">
          <a:extLst>
            <a:ext uri="{FF2B5EF4-FFF2-40B4-BE49-F238E27FC236}">
              <a16:creationId xmlns:a16="http://schemas.microsoft.com/office/drawing/2014/main" id="{D2473497-3D6E-462D-9FF8-7045A9C2469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72" name="Text Box 15">
          <a:extLst>
            <a:ext uri="{FF2B5EF4-FFF2-40B4-BE49-F238E27FC236}">
              <a16:creationId xmlns:a16="http://schemas.microsoft.com/office/drawing/2014/main" id="{EF40D65A-B4E6-4C75-A5B1-B477DD55C1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73" name="Text Box 15">
          <a:extLst>
            <a:ext uri="{FF2B5EF4-FFF2-40B4-BE49-F238E27FC236}">
              <a16:creationId xmlns:a16="http://schemas.microsoft.com/office/drawing/2014/main" id="{32CC90D1-1C06-4063-AFC1-34734D88507F}"/>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74" name="Text Box 15">
          <a:extLst>
            <a:ext uri="{FF2B5EF4-FFF2-40B4-BE49-F238E27FC236}">
              <a16:creationId xmlns:a16="http://schemas.microsoft.com/office/drawing/2014/main" id="{95FC5DD0-5B92-40CC-93C9-2CD1B599EE87}"/>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75" name="Text Box 15">
          <a:extLst>
            <a:ext uri="{FF2B5EF4-FFF2-40B4-BE49-F238E27FC236}">
              <a16:creationId xmlns:a16="http://schemas.microsoft.com/office/drawing/2014/main" id="{E9EAB800-9248-4783-989F-6B9F4B6FF7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76" name="Text Box 15">
          <a:extLst>
            <a:ext uri="{FF2B5EF4-FFF2-40B4-BE49-F238E27FC236}">
              <a16:creationId xmlns:a16="http://schemas.microsoft.com/office/drawing/2014/main" id="{D4238DE7-35E5-4807-97C5-13995576DC9E}"/>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77" name="Text Box 15">
          <a:extLst>
            <a:ext uri="{FF2B5EF4-FFF2-40B4-BE49-F238E27FC236}">
              <a16:creationId xmlns:a16="http://schemas.microsoft.com/office/drawing/2014/main" id="{31785EB6-E867-438B-9ED9-72A41022ECC5}"/>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78" name="Text Box 15">
          <a:extLst>
            <a:ext uri="{FF2B5EF4-FFF2-40B4-BE49-F238E27FC236}">
              <a16:creationId xmlns:a16="http://schemas.microsoft.com/office/drawing/2014/main" id="{F520EFF3-6732-4F06-B383-2387CF49235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xdr:row>
      <xdr:rowOff>0</xdr:rowOff>
    </xdr:from>
    <xdr:ext cx="95250" cy="171450"/>
    <xdr:sp macro="" textlink="">
      <xdr:nvSpPr>
        <xdr:cNvPr id="1179" name="Text Box 16">
          <a:extLst>
            <a:ext uri="{FF2B5EF4-FFF2-40B4-BE49-F238E27FC236}">
              <a16:creationId xmlns:a16="http://schemas.microsoft.com/office/drawing/2014/main" id="{EF0DFD27-4584-4B48-ABB5-34E5BD5CF377}"/>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184" name="Text Box 16">
          <a:extLst>
            <a:ext uri="{FF2B5EF4-FFF2-40B4-BE49-F238E27FC236}">
              <a16:creationId xmlns:a16="http://schemas.microsoft.com/office/drawing/2014/main" id="{9FA899A6-F63B-41AE-9416-7C6E4AFAC352}"/>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185" name="Text Box 17">
          <a:extLst>
            <a:ext uri="{FF2B5EF4-FFF2-40B4-BE49-F238E27FC236}">
              <a16:creationId xmlns:a16="http://schemas.microsoft.com/office/drawing/2014/main" id="{8CC6A846-1350-4112-A777-0F72321BF29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186" name="Text Box 18">
          <a:extLst>
            <a:ext uri="{FF2B5EF4-FFF2-40B4-BE49-F238E27FC236}">
              <a16:creationId xmlns:a16="http://schemas.microsoft.com/office/drawing/2014/main" id="{3EB8EFF2-39AF-40F9-BB94-8152C605CC4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187" name="Text Box 19">
          <a:extLst>
            <a:ext uri="{FF2B5EF4-FFF2-40B4-BE49-F238E27FC236}">
              <a16:creationId xmlns:a16="http://schemas.microsoft.com/office/drawing/2014/main" id="{8958E14D-51EA-4C0E-BA9E-84B47A54156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88" name="Text Box 15">
          <a:extLst>
            <a:ext uri="{FF2B5EF4-FFF2-40B4-BE49-F238E27FC236}">
              <a16:creationId xmlns:a16="http://schemas.microsoft.com/office/drawing/2014/main" id="{B5097039-8BBF-4775-B84B-3B006A72461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189" name="Text Box 15">
          <a:extLst>
            <a:ext uri="{FF2B5EF4-FFF2-40B4-BE49-F238E27FC236}">
              <a16:creationId xmlns:a16="http://schemas.microsoft.com/office/drawing/2014/main" id="{7D2D6551-8F95-43A4-998B-760264B83A46}"/>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191" name="Text Box 16">
          <a:extLst>
            <a:ext uri="{FF2B5EF4-FFF2-40B4-BE49-F238E27FC236}">
              <a16:creationId xmlns:a16="http://schemas.microsoft.com/office/drawing/2014/main" id="{F5E015B6-2685-4659-BBC7-CD11DADD7CB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192" name="Text Box 17">
          <a:extLst>
            <a:ext uri="{FF2B5EF4-FFF2-40B4-BE49-F238E27FC236}">
              <a16:creationId xmlns:a16="http://schemas.microsoft.com/office/drawing/2014/main" id="{BA07460D-6677-4500-81AE-49833B66D96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193" name="Text Box 18">
          <a:extLst>
            <a:ext uri="{FF2B5EF4-FFF2-40B4-BE49-F238E27FC236}">
              <a16:creationId xmlns:a16="http://schemas.microsoft.com/office/drawing/2014/main" id="{8701CAA4-9777-459F-A885-808F70E83C2D}"/>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194" name="Text Box 19">
          <a:extLst>
            <a:ext uri="{FF2B5EF4-FFF2-40B4-BE49-F238E27FC236}">
              <a16:creationId xmlns:a16="http://schemas.microsoft.com/office/drawing/2014/main" id="{B5F8E599-4DD0-447C-888F-29E8A2A813C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435713"/>
    <xdr:sp macro="" textlink="">
      <xdr:nvSpPr>
        <xdr:cNvPr id="1195" name="Text Box 15">
          <a:extLst>
            <a:ext uri="{FF2B5EF4-FFF2-40B4-BE49-F238E27FC236}">
              <a16:creationId xmlns:a16="http://schemas.microsoft.com/office/drawing/2014/main" id="{F210B150-3403-40FD-92D9-0F6559C580E3}"/>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196" name="Text Box 16">
          <a:extLst>
            <a:ext uri="{FF2B5EF4-FFF2-40B4-BE49-F238E27FC236}">
              <a16:creationId xmlns:a16="http://schemas.microsoft.com/office/drawing/2014/main" id="{810632F6-DE25-4FB3-9B92-0B873C71C50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197" name="Text Box 17">
          <a:extLst>
            <a:ext uri="{FF2B5EF4-FFF2-40B4-BE49-F238E27FC236}">
              <a16:creationId xmlns:a16="http://schemas.microsoft.com/office/drawing/2014/main" id="{2B51B03E-5B1C-40CB-BDF9-2B73EB40AA11}"/>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198" name="Text Box 18">
          <a:extLst>
            <a:ext uri="{FF2B5EF4-FFF2-40B4-BE49-F238E27FC236}">
              <a16:creationId xmlns:a16="http://schemas.microsoft.com/office/drawing/2014/main" id="{F51F4477-0644-4457-83BA-8B54F1A06483}"/>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199" name="Text Box 19">
          <a:extLst>
            <a:ext uri="{FF2B5EF4-FFF2-40B4-BE49-F238E27FC236}">
              <a16:creationId xmlns:a16="http://schemas.microsoft.com/office/drawing/2014/main" id="{576CE2D9-A4BB-429F-918D-FA013111D6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91</xdr:row>
      <xdr:rowOff>0</xdr:rowOff>
    </xdr:from>
    <xdr:ext cx="95250" cy="213632"/>
    <xdr:sp macro="" textlink="">
      <xdr:nvSpPr>
        <xdr:cNvPr id="1200" name="Text Box 15">
          <a:extLst>
            <a:ext uri="{FF2B5EF4-FFF2-40B4-BE49-F238E27FC236}">
              <a16:creationId xmlns:a16="http://schemas.microsoft.com/office/drawing/2014/main" id="{DC07CB1F-8C75-4E67-840E-C03B87F635F7}"/>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01" name="Text Box 16">
          <a:extLst>
            <a:ext uri="{FF2B5EF4-FFF2-40B4-BE49-F238E27FC236}">
              <a16:creationId xmlns:a16="http://schemas.microsoft.com/office/drawing/2014/main" id="{49AD467E-FFDB-46C6-AAEA-C69629B62624}"/>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02" name="Text Box 17">
          <a:extLst>
            <a:ext uri="{FF2B5EF4-FFF2-40B4-BE49-F238E27FC236}">
              <a16:creationId xmlns:a16="http://schemas.microsoft.com/office/drawing/2014/main" id="{5580BFD5-EF7B-4D57-8C09-E96545D3BB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03" name="Text Box 18">
          <a:extLst>
            <a:ext uri="{FF2B5EF4-FFF2-40B4-BE49-F238E27FC236}">
              <a16:creationId xmlns:a16="http://schemas.microsoft.com/office/drawing/2014/main" id="{FF57D588-3408-441A-939E-CFAD6B57EC4E}"/>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04" name="Text Box 19">
          <a:extLst>
            <a:ext uri="{FF2B5EF4-FFF2-40B4-BE49-F238E27FC236}">
              <a16:creationId xmlns:a16="http://schemas.microsoft.com/office/drawing/2014/main" id="{CDDDD99A-D610-4238-98E0-2481A56859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05" name="Text Box 16">
          <a:extLst>
            <a:ext uri="{FF2B5EF4-FFF2-40B4-BE49-F238E27FC236}">
              <a16:creationId xmlns:a16="http://schemas.microsoft.com/office/drawing/2014/main" id="{DA404171-279E-41AA-8B69-45953FD50D9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06" name="Text Box 17">
          <a:extLst>
            <a:ext uri="{FF2B5EF4-FFF2-40B4-BE49-F238E27FC236}">
              <a16:creationId xmlns:a16="http://schemas.microsoft.com/office/drawing/2014/main" id="{BD8EA4B0-19B9-4067-9769-CA842CAD458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07" name="Text Box 18">
          <a:extLst>
            <a:ext uri="{FF2B5EF4-FFF2-40B4-BE49-F238E27FC236}">
              <a16:creationId xmlns:a16="http://schemas.microsoft.com/office/drawing/2014/main" id="{3880985D-91B4-4869-9BEF-AACF0370E5C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08" name="Text Box 19">
          <a:extLst>
            <a:ext uri="{FF2B5EF4-FFF2-40B4-BE49-F238E27FC236}">
              <a16:creationId xmlns:a16="http://schemas.microsoft.com/office/drawing/2014/main" id="{B8E10A15-9196-43D7-BC4D-94D413D0D32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442269"/>
    <xdr:sp macro="" textlink="">
      <xdr:nvSpPr>
        <xdr:cNvPr id="1209" name="Text Box 15">
          <a:extLst>
            <a:ext uri="{FF2B5EF4-FFF2-40B4-BE49-F238E27FC236}">
              <a16:creationId xmlns:a16="http://schemas.microsoft.com/office/drawing/2014/main" id="{126AD24F-DFE8-483E-B704-911259753522}"/>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10" name="Text Box 16">
          <a:extLst>
            <a:ext uri="{FF2B5EF4-FFF2-40B4-BE49-F238E27FC236}">
              <a16:creationId xmlns:a16="http://schemas.microsoft.com/office/drawing/2014/main" id="{E6B18F7C-932C-42D3-A980-FF323729BAB5}"/>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11" name="Text Box 17">
          <a:extLst>
            <a:ext uri="{FF2B5EF4-FFF2-40B4-BE49-F238E27FC236}">
              <a16:creationId xmlns:a16="http://schemas.microsoft.com/office/drawing/2014/main" id="{E7318D3A-A30F-4C55-861F-265F474DBB8F}"/>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12" name="Text Box 18">
          <a:extLst>
            <a:ext uri="{FF2B5EF4-FFF2-40B4-BE49-F238E27FC236}">
              <a16:creationId xmlns:a16="http://schemas.microsoft.com/office/drawing/2014/main" id="{4B6F9A9E-156D-4410-8AAE-8C36176D98AA}"/>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13" name="Text Box 19">
          <a:extLst>
            <a:ext uri="{FF2B5EF4-FFF2-40B4-BE49-F238E27FC236}">
              <a16:creationId xmlns:a16="http://schemas.microsoft.com/office/drawing/2014/main" id="{FA0C7531-F050-4481-B9E8-3B2F2A38A14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214" name="Text Box 15">
          <a:extLst>
            <a:ext uri="{FF2B5EF4-FFF2-40B4-BE49-F238E27FC236}">
              <a16:creationId xmlns:a16="http://schemas.microsoft.com/office/drawing/2014/main" id="{3A05A8EE-0767-45A6-92AF-B759BC49C254}"/>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15" name="Text Box 16">
          <a:extLst>
            <a:ext uri="{FF2B5EF4-FFF2-40B4-BE49-F238E27FC236}">
              <a16:creationId xmlns:a16="http://schemas.microsoft.com/office/drawing/2014/main" id="{0E7369C3-AC1F-4E7C-BCEF-56C1343F2301}"/>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16" name="Text Box 17">
          <a:extLst>
            <a:ext uri="{FF2B5EF4-FFF2-40B4-BE49-F238E27FC236}">
              <a16:creationId xmlns:a16="http://schemas.microsoft.com/office/drawing/2014/main" id="{2C231655-1730-4C9C-A555-667B4C718DAF}"/>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17" name="Text Box 18">
          <a:extLst>
            <a:ext uri="{FF2B5EF4-FFF2-40B4-BE49-F238E27FC236}">
              <a16:creationId xmlns:a16="http://schemas.microsoft.com/office/drawing/2014/main" id="{70039FA0-365C-4B03-AE1E-AE26222BF016}"/>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18" name="Text Box 19">
          <a:extLst>
            <a:ext uri="{FF2B5EF4-FFF2-40B4-BE49-F238E27FC236}">
              <a16:creationId xmlns:a16="http://schemas.microsoft.com/office/drawing/2014/main" id="{278B0159-6FA7-4A6D-A52E-28B42899FFA5}"/>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19" name="Text Box 16">
          <a:extLst>
            <a:ext uri="{FF2B5EF4-FFF2-40B4-BE49-F238E27FC236}">
              <a16:creationId xmlns:a16="http://schemas.microsoft.com/office/drawing/2014/main" id="{F3082E46-C681-48C8-8FE9-82D599BE1035}"/>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20" name="Text Box 17">
          <a:extLst>
            <a:ext uri="{FF2B5EF4-FFF2-40B4-BE49-F238E27FC236}">
              <a16:creationId xmlns:a16="http://schemas.microsoft.com/office/drawing/2014/main" id="{F317EAF5-EC7B-4FA7-9B9A-F85ABBE8AC08}"/>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21" name="Text Box 18">
          <a:extLst>
            <a:ext uri="{FF2B5EF4-FFF2-40B4-BE49-F238E27FC236}">
              <a16:creationId xmlns:a16="http://schemas.microsoft.com/office/drawing/2014/main" id="{B4C2A483-1CDE-49F1-87A4-9B62BC5EE7FC}"/>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22" name="Text Box 19">
          <a:extLst>
            <a:ext uri="{FF2B5EF4-FFF2-40B4-BE49-F238E27FC236}">
              <a16:creationId xmlns:a16="http://schemas.microsoft.com/office/drawing/2014/main" id="{AA42C23B-5D2A-4EB5-A8ED-BC0FD08BFDFB}"/>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442269"/>
    <xdr:sp macro="" textlink="">
      <xdr:nvSpPr>
        <xdr:cNvPr id="1223" name="Text Box 15">
          <a:extLst>
            <a:ext uri="{FF2B5EF4-FFF2-40B4-BE49-F238E27FC236}">
              <a16:creationId xmlns:a16="http://schemas.microsoft.com/office/drawing/2014/main" id="{EA3325E1-174B-4507-8A4E-3DF09BEF1E3F}"/>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24" name="Text Box 16">
          <a:extLst>
            <a:ext uri="{FF2B5EF4-FFF2-40B4-BE49-F238E27FC236}">
              <a16:creationId xmlns:a16="http://schemas.microsoft.com/office/drawing/2014/main" id="{65023353-0F6B-4625-857D-C07B93242D9F}"/>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25" name="Text Box 17">
          <a:extLst>
            <a:ext uri="{FF2B5EF4-FFF2-40B4-BE49-F238E27FC236}">
              <a16:creationId xmlns:a16="http://schemas.microsoft.com/office/drawing/2014/main" id="{F6CD3BF1-8EA9-4962-AD01-8CD9C6FD136A}"/>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26" name="Text Box 18">
          <a:extLst>
            <a:ext uri="{FF2B5EF4-FFF2-40B4-BE49-F238E27FC236}">
              <a16:creationId xmlns:a16="http://schemas.microsoft.com/office/drawing/2014/main" id="{C539417E-7403-41B9-9DB5-3CD458A74716}"/>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27" name="Text Box 19">
          <a:extLst>
            <a:ext uri="{FF2B5EF4-FFF2-40B4-BE49-F238E27FC236}">
              <a16:creationId xmlns:a16="http://schemas.microsoft.com/office/drawing/2014/main" id="{A2BE5131-E606-41A8-AAE6-C2B4BFA5676B}"/>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213632"/>
    <xdr:sp macro="" textlink="">
      <xdr:nvSpPr>
        <xdr:cNvPr id="1228" name="Text Box 15">
          <a:extLst>
            <a:ext uri="{FF2B5EF4-FFF2-40B4-BE49-F238E27FC236}">
              <a16:creationId xmlns:a16="http://schemas.microsoft.com/office/drawing/2014/main" id="{A9791EE7-D35C-4193-8CE9-73FDD55080A1}"/>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29" name="Text Box 16">
          <a:extLst>
            <a:ext uri="{FF2B5EF4-FFF2-40B4-BE49-F238E27FC236}">
              <a16:creationId xmlns:a16="http://schemas.microsoft.com/office/drawing/2014/main" id="{42A64549-D733-4CF2-953A-574085B2C501}"/>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30" name="Text Box 17">
          <a:extLst>
            <a:ext uri="{FF2B5EF4-FFF2-40B4-BE49-F238E27FC236}">
              <a16:creationId xmlns:a16="http://schemas.microsoft.com/office/drawing/2014/main" id="{6E7586D1-8E3D-40C5-800D-A1B547010B78}"/>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31" name="Text Box 18">
          <a:extLst>
            <a:ext uri="{FF2B5EF4-FFF2-40B4-BE49-F238E27FC236}">
              <a16:creationId xmlns:a16="http://schemas.microsoft.com/office/drawing/2014/main" id="{6FCA5B08-65FC-45C6-9A25-3635C5C81F6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232" name="Text Box 19">
          <a:extLst>
            <a:ext uri="{FF2B5EF4-FFF2-40B4-BE49-F238E27FC236}">
              <a16:creationId xmlns:a16="http://schemas.microsoft.com/office/drawing/2014/main" id="{B8763420-5963-4F45-8FC3-51EC764A1FC5}"/>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33" name="Text Box 16">
          <a:extLst>
            <a:ext uri="{FF2B5EF4-FFF2-40B4-BE49-F238E27FC236}">
              <a16:creationId xmlns:a16="http://schemas.microsoft.com/office/drawing/2014/main" id="{6FA41DCB-6030-478C-87FC-6EDF562B20FA}"/>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34" name="Text Box 17">
          <a:extLst>
            <a:ext uri="{FF2B5EF4-FFF2-40B4-BE49-F238E27FC236}">
              <a16:creationId xmlns:a16="http://schemas.microsoft.com/office/drawing/2014/main" id="{1172754F-B34C-4D0A-8CDB-0296231C9B42}"/>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35" name="Text Box 18">
          <a:extLst>
            <a:ext uri="{FF2B5EF4-FFF2-40B4-BE49-F238E27FC236}">
              <a16:creationId xmlns:a16="http://schemas.microsoft.com/office/drawing/2014/main" id="{C4DCA4A0-D0A9-4FAC-B49E-494B57C4E6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36" name="Text Box 19">
          <a:extLst>
            <a:ext uri="{FF2B5EF4-FFF2-40B4-BE49-F238E27FC236}">
              <a16:creationId xmlns:a16="http://schemas.microsoft.com/office/drawing/2014/main" id="{56FE16EF-C137-4677-838A-42723799D2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444014"/>
    <xdr:sp macro="" textlink="">
      <xdr:nvSpPr>
        <xdr:cNvPr id="1237" name="Text Box 15">
          <a:extLst>
            <a:ext uri="{FF2B5EF4-FFF2-40B4-BE49-F238E27FC236}">
              <a16:creationId xmlns:a16="http://schemas.microsoft.com/office/drawing/2014/main" id="{734BFBC8-F5FD-4767-9D38-930E00685F0B}"/>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38" name="Text Box 15">
          <a:extLst>
            <a:ext uri="{FF2B5EF4-FFF2-40B4-BE49-F238E27FC236}">
              <a16:creationId xmlns:a16="http://schemas.microsoft.com/office/drawing/2014/main" id="{BFB75829-F1D2-4D2A-BD4A-16DD224B5F8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39" name="Text Box 16">
          <a:extLst>
            <a:ext uri="{FF2B5EF4-FFF2-40B4-BE49-F238E27FC236}">
              <a16:creationId xmlns:a16="http://schemas.microsoft.com/office/drawing/2014/main" id="{5AD8D121-4FE8-42DE-A5A0-485B124C0BCF}"/>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40" name="Text Box 17">
          <a:extLst>
            <a:ext uri="{FF2B5EF4-FFF2-40B4-BE49-F238E27FC236}">
              <a16:creationId xmlns:a16="http://schemas.microsoft.com/office/drawing/2014/main" id="{7488AA3F-B802-4DC8-A7B8-0399B627AF1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41" name="Text Box 18">
          <a:extLst>
            <a:ext uri="{FF2B5EF4-FFF2-40B4-BE49-F238E27FC236}">
              <a16:creationId xmlns:a16="http://schemas.microsoft.com/office/drawing/2014/main" id="{C2C53C44-C8CD-447E-9D14-50F04B49CF55}"/>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42" name="Text Box 19">
          <a:extLst>
            <a:ext uri="{FF2B5EF4-FFF2-40B4-BE49-F238E27FC236}">
              <a16:creationId xmlns:a16="http://schemas.microsoft.com/office/drawing/2014/main" id="{D3310E10-24A0-4EC3-A450-E9B6142BFE63}"/>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43" name="Text Box 15">
          <a:extLst>
            <a:ext uri="{FF2B5EF4-FFF2-40B4-BE49-F238E27FC236}">
              <a16:creationId xmlns:a16="http://schemas.microsoft.com/office/drawing/2014/main" id="{53289337-8BE4-4705-9D63-3E28304D8D22}"/>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44" name="Text Box 16">
          <a:extLst>
            <a:ext uri="{FF2B5EF4-FFF2-40B4-BE49-F238E27FC236}">
              <a16:creationId xmlns:a16="http://schemas.microsoft.com/office/drawing/2014/main" id="{DCC797B9-C816-4A06-A899-4D68FD70A21E}"/>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45" name="Text Box 17">
          <a:extLst>
            <a:ext uri="{FF2B5EF4-FFF2-40B4-BE49-F238E27FC236}">
              <a16:creationId xmlns:a16="http://schemas.microsoft.com/office/drawing/2014/main" id="{8F5005A6-6085-4DDD-B7AE-4E21AD74965B}"/>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46" name="Text Box 18">
          <a:extLst>
            <a:ext uri="{FF2B5EF4-FFF2-40B4-BE49-F238E27FC236}">
              <a16:creationId xmlns:a16="http://schemas.microsoft.com/office/drawing/2014/main" id="{15B0617D-6B67-4090-BBCF-71577C834D1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47" name="Text Box 19">
          <a:extLst>
            <a:ext uri="{FF2B5EF4-FFF2-40B4-BE49-F238E27FC236}">
              <a16:creationId xmlns:a16="http://schemas.microsoft.com/office/drawing/2014/main" id="{803A5808-2CCE-429A-BA81-B200669827D5}"/>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48" name="Text Box 15">
          <a:extLst>
            <a:ext uri="{FF2B5EF4-FFF2-40B4-BE49-F238E27FC236}">
              <a16:creationId xmlns:a16="http://schemas.microsoft.com/office/drawing/2014/main" id="{BB8830E8-3E1A-46BB-87FF-164E7820786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444331"/>
    <xdr:sp macro="" textlink="">
      <xdr:nvSpPr>
        <xdr:cNvPr id="1249" name="Text Box 15">
          <a:extLst>
            <a:ext uri="{FF2B5EF4-FFF2-40B4-BE49-F238E27FC236}">
              <a16:creationId xmlns:a16="http://schemas.microsoft.com/office/drawing/2014/main" id="{867B859D-C5F7-4F00-B6DC-03A458031318}"/>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50" name="Text Box 16">
          <a:extLst>
            <a:ext uri="{FF2B5EF4-FFF2-40B4-BE49-F238E27FC236}">
              <a16:creationId xmlns:a16="http://schemas.microsoft.com/office/drawing/2014/main" id="{239E392F-8C5C-471C-BB5F-1DCE5484AF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51" name="Text Box 17">
          <a:extLst>
            <a:ext uri="{FF2B5EF4-FFF2-40B4-BE49-F238E27FC236}">
              <a16:creationId xmlns:a16="http://schemas.microsoft.com/office/drawing/2014/main" id="{53CDDF5E-74F6-47AF-AD07-B49121659BE9}"/>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52" name="Text Box 18">
          <a:extLst>
            <a:ext uri="{FF2B5EF4-FFF2-40B4-BE49-F238E27FC236}">
              <a16:creationId xmlns:a16="http://schemas.microsoft.com/office/drawing/2014/main" id="{A6CB809D-6D10-4042-8825-6C298E1CA914}"/>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53" name="Text Box 19">
          <a:extLst>
            <a:ext uri="{FF2B5EF4-FFF2-40B4-BE49-F238E27FC236}">
              <a16:creationId xmlns:a16="http://schemas.microsoft.com/office/drawing/2014/main" id="{230C34B9-0B46-4056-B287-F7055A435136}"/>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254" name="Text Box 15">
          <a:extLst>
            <a:ext uri="{FF2B5EF4-FFF2-40B4-BE49-F238E27FC236}">
              <a16:creationId xmlns:a16="http://schemas.microsoft.com/office/drawing/2014/main" id="{0CA768F3-7D8E-4028-8172-6BDA9555035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442269"/>
    <xdr:sp macro="" textlink="">
      <xdr:nvSpPr>
        <xdr:cNvPr id="1255" name="Text Box 15">
          <a:extLst>
            <a:ext uri="{FF2B5EF4-FFF2-40B4-BE49-F238E27FC236}">
              <a16:creationId xmlns:a16="http://schemas.microsoft.com/office/drawing/2014/main" id="{1AF1441C-90EA-41BC-80CB-41C8AFAB156E}"/>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256" name="Text Box 15">
          <a:extLst>
            <a:ext uri="{FF2B5EF4-FFF2-40B4-BE49-F238E27FC236}">
              <a16:creationId xmlns:a16="http://schemas.microsoft.com/office/drawing/2014/main" id="{7B1AA8D5-B5D2-4C9E-8AA7-D31BF83795D8}"/>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57" name="Text Box 16">
          <a:extLst>
            <a:ext uri="{FF2B5EF4-FFF2-40B4-BE49-F238E27FC236}">
              <a16:creationId xmlns:a16="http://schemas.microsoft.com/office/drawing/2014/main" id="{C6CDA11A-1F3F-43C8-BC8C-A3533DE17EB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58" name="Text Box 17">
          <a:extLst>
            <a:ext uri="{FF2B5EF4-FFF2-40B4-BE49-F238E27FC236}">
              <a16:creationId xmlns:a16="http://schemas.microsoft.com/office/drawing/2014/main" id="{3860909B-CE95-4E20-9F72-48B4E64577F9}"/>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59" name="Text Box 18">
          <a:extLst>
            <a:ext uri="{FF2B5EF4-FFF2-40B4-BE49-F238E27FC236}">
              <a16:creationId xmlns:a16="http://schemas.microsoft.com/office/drawing/2014/main" id="{D6283346-D56D-4545-BF13-1EFE9AAFE674}"/>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60" name="Text Box 19">
          <a:extLst>
            <a:ext uri="{FF2B5EF4-FFF2-40B4-BE49-F238E27FC236}">
              <a16:creationId xmlns:a16="http://schemas.microsoft.com/office/drawing/2014/main" id="{373E37DF-E4C8-46B1-9388-4E3561848F1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261" name="Text Box 15">
          <a:extLst>
            <a:ext uri="{FF2B5EF4-FFF2-40B4-BE49-F238E27FC236}">
              <a16:creationId xmlns:a16="http://schemas.microsoft.com/office/drawing/2014/main" id="{A04F853F-1ED4-4180-9919-215A8C103A07}"/>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62" name="Text Box 16">
          <a:extLst>
            <a:ext uri="{FF2B5EF4-FFF2-40B4-BE49-F238E27FC236}">
              <a16:creationId xmlns:a16="http://schemas.microsoft.com/office/drawing/2014/main" id="{AE8F85D8-4A2B-4888-8237-3E5C015BB34D}"/>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63" name="Text Box 17">
          <a:extLst>
            <a:ext uri="{FF2B5EF4-FFF2-40B4-BE49-F238E27FC236}">
              <a16:creationId xmlns:a16="http://schemas.microsoft.com/office/drawing/2014/main" id="{5E1BAE08-322C-4FD0-BF0E-60B84D75117C}"/>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64" name="Text Box 18">
          <a:extLst>
            <a:ext uri="{FF2B5EF4-FFF2-40B4-BE49-F238E27FC236}">
              <a16:creationId xmlns:a16="http://schemas.microsoft.com/office/drawing/2014/main" id="{399DEAE2-6480-4667-98BE-F9CF04B4048B}"/>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65" name="Text Box 19">
          <a:extLst>
            <a:ext uri="{FF2B5EF4-FFF2-40B4-BE49-F238E27FC236}">
              <a16:creationId xmlns:a16="http://schemas.microsoft.com/office/drawing/2014/main" id="{4471400B-B898-4881-8E80-18BE8BC23CF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266" name="Text Box 15">
          <a:extLst>
            <a:ext uri="{FF2B5EF4-FFF2-40B4-BE49-F238E27FC236}">
              <a16:creationId xmlns:a16="http://schemas.microsoft.com/office/drawing/2014/main" id="{BB8696B6-8D8F-4B87-91CF-566A3BFC5D5E}"/>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67" name="Text Box 16">
          <a:extLst>
            <a:ext uri="{FF2B5EF4-FFF2-40B4-BE49-F238E27FC236}">
              <a16:creationId xmlns:a16="http://schemas.microsoft.com/office/drawing/2014/main" id="{D68D6FB1-0245-4C5B-8D0A-55AAE2FC481B}"/>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68" name="Text Box 17">
          <a:extLst>
            <a:ext uri="{FF2B5EF4-FFF2-40B4-BE49-F238E27FC236}">
              <a16:creationId xmlns:a16="http://schemas.microsoft.com/office/drawing/2014/main" id="{B33BFEC3-FEE8-4B95-9CC2-D41DF13E9822}"/>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69" name="Text Box 18">
          <a:extLst>
            <a:ext uri="{FF2B5EF4-FFF2-40B4-BE49-F238E27FC236}">
              <a16:creationId xmlns:a16="http://schemas.microsoft.com/office/drawing/2014/main" id="{EB477292-328F-4235-AEE9-D2577508F2D9}"/>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70" name="Text Box 19">
          <a:extLst>
            <a:ext uri="{FF2B5EF4-FFF2-40B4-BE49-F238E27FC236}">
              <a16:creationId xmlns:a16="http://schemas.microsoft.com/office/drawing/2014/main" id="{E8C34C1D-5008-4C44-8D5C-24F7E6D845F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442269"/>
    <xdr:sp macro="" textlink="">
      <xdr:nvSpPr>
        <xdr:cNvPr id="1271" name="Text Box 15">
          <a:extLst>
            <a:ext uri="{FF2B5EF4-FFF2-40B4-BE49-F238E27FC236}">
              <a16:creationId xmlns:a16="http://schemas.microsoft.com/office/drawing/2014/main" id="{3E8A77EB-FF6C-47A1-A6E2-41A43294FD9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72" name="Text Box 16">
          <a:extLst>
            <a:ext uri="{FF2B5EF4-FFF2-40B4-BE49-F238E27FC236}">
              <a16:creationId xmlns:a16="http://schemas.microsoft.com/office/drawing/2014/main" id="{DBFAC26D-7CDF-4544-BD36-29552760827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73" name="Text Box 17">
          <a:extLst>
            <a:ext uri="{FF2B5EF4-FFF2-40B4-BE49-F238E27FC236}">
              <a16:creationId xmlns:a16="http://schemas.microsoft.com/office/drawing/2014/main" id="{14663F2B-0780-4227-80EE-A651DF96FB3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74" name="Text Box 18">
          <a:extLst>
            <a:ext uri="{FF2B5EF4-FFF2-40B4-BE49-F238E27FC236}">
              <a16:creationId xmlns:a16="http://schemas.microsoft.com/office/drawing/2014/main" id="{419CE2EA-5C9B-4FD3-99C1-798CED248E4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75" name="Text Box 19">
          <a:extLst>
            <a:ext uri="{FF2B5EF4-FFF2-40B4-BE49-F238E27FC236}">
              <a16:creationId xmlns:a16="http://schemas.microsoft.com/office/drawing/2014/main" id="{60715028-13D6-4E6F-BB83-B534E3C6384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276" name="Text Box 15">
          <a:extLst>
            <a:ext uri="{FF2B5EF4-FFF2-40B4-BE49-F238E27FC236}">
              <a16:creationId xmlns:a16="http://schemas.microsoft.com/office/drawing/2014/main" id="{0E2FBC3C-8C19-4B79-9C3B-96120F1E2502}"/>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77" name="Text Box 16">
          <a:extLst>
            <a:ext uri="{FF2B5EF4-FFF2-40B4-BE49-F238E27FC236}">
              <a16:creationId xmlns:a16="http://schemas.microsoft.com/office/drawing/2014/main" id="{AE83428C-7F7C-4A5B-9488-270B28778DDF}"/>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78" name="Text Box 17">
          <a:extLst>
            <a:ext uri="{FF2B5EF4-FFF2-40B4-BE49-F238E27FC236}">
              <a16:creationId xmlns:a16="http://schemas.microsoft.com/office/drawing/2014/main" id="{425F0BD3-2EBA-41A0-88D1-D6F23221C44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79" name="Text Box 18">
          <a:extLst>
            <a:ext uri="{FF2B5EF4-FFF2-40B4-BE49-F238E27FC236}">
              <a16:creationId xmlns:a16="http://schemas.microsoft.com/office/drawing/2014/main" id="{9E693517-43DE-4889-8D90-86E33BE03367}"/>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80" name="Text Box 19">
          <a:extLst>
            <a:ext uri="{FF2B5EF4-FFF2-40B4-BE49-F238E27FC236}">
              <a16:creationId xmlns:a16="http://schemas.microsoft.com/office/drawing/2014/main" id="{CA87DD49-F942-45BD-A7B0-36A4C9E954C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442269"/>
    <xdr:sp macro="" textlink="">
      <xdr:nvSpPr>
        <xdr:cNvPr id="1281" name="Text Box 15">
          <a:extLst>
            <a:ext uri="{FF2B5EF4-FFF2-40B4-BE49-F238E27FC236}">
              <a16:creationId xmlns:a16="http://schemas.microsoft.com/office/drawing/2014/main" id="{52121C95-1A93-4480-B9DE-BA4838C8B6FC}"/>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282" name="Text Box 15">
          <a:extLst>
            <a:ext uri="{FF2B5EF4-FFF2-40B4-BE49-F238E27FC236}">
              <a16:creationId xmlns:a16="http://schemas.microsoft.com/office/drawing/2014/main" id="{1AF9C98C-4717-4FF2-B201-91AC86C8B816}"/>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83" name="Text Box 16">
          <a:extLst>
            <a:ext uri="{FF2B5EF4-FFF2-40B4-BE49-F238E27FC236}">
              <a16:creationId xmlns:a16="http://schemas.microsoft.com/office/drawing/2014/main" id="{46C159A9-29AB-4C3C-BD3B-9FB183E624C3}"/>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84" name="Text Box 17">
          <a:extLst>
            <a:ext uri="{FF2B5EF4-FFF2-40B4-BE49-F238E27FC236}">
              <a16:creationId xmlns:a16="http://schemas.microsoft.com/office/drawing/2014/main" id="{5C9F328C-2916-4C0E-8494-5484F7C87FC4}"/>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85" name="Text Box 18">
          <a:extLst>
            <a:ext uri="{FF2B5EF4-FFF2-40B4-BE49-F238E27FC236}">
              <a16:creationId xmlns:a16="http://schemas.microsoft.com/office/drawing/2014/main" id="{E90194BB-7604-4104-969F-A5BC42413B7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86" name="Text Box 19">
          <a:extLst>
            <a:ext uri="{FF2B5EF4-FFF2-40B4-BE49-F238E27FC236}">
              <a16:creationId xmlns:a16="http://schemas.microsoft.com/office/drawing/2014/main" id="{74B15FF7-65C0-485E-9BAB-451AACA7002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287" name="Text Box 15">
          <a:extLst>
            <a:ext uri="{FF2B5EF4-FFF2-40B4-BE49-F238E27FC236}">
              <a16:creationId xmlns:a16="http://schemas.microsoft.com/office/drawing/2014/main" id="{7067AE43-70B1-4D8C-B287-52B25726193E}"/>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88" name="Text Box 16">
          <a:extLst>
            <a:ext uri="{FF2B5EF4-FFF2-40B4-BE49-F238E27FC236}">
              <a16:creationId xmlns:a16="http://schemas.microsoft.com/office/drawing/2014/main" id="{682F90A6-3D01-45D8-8FD9-553EE0E4E03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89" name="Text Box 17">
          <a:extLst>
            <a:ext uri="{FF2B5EF4-FFF2-40B4-BE49-F238E27FC236}">
              <a16:creationId xmlns:a16="http://schemas.microsoft.com/office/drawing/2014/main" id="{4E8B4BCB-136C-44E8-BCD2-2CD897F9965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90" name="Text Box 18">
          <a:extLst>
            <a:ext uri="{FF2B5EF4-FFF2-40B4-BE49-F238E27FC236}">
              <a16:creationId xmlns:a16="http://schemas.microsoft.com/office/drawing/2014/main" id="{80216D33-EC68-43B6-8FF0-ADE7AAD93AE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291" name="Text Box 19">
          <a:extLst>
            <a:ext uri="{FF2B5EF4-FFF2-40B4-BE49-F238E27FC236}">
              <a16:creationId xmlns:a16="http://schemas.microsoft.com/office/drawing/2014/main" id="{800A0822-36A2-4178-A9E1-1C70DD4EF7E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213632"/>
    <xdr:sp macro="" textlink="">
      <xdr:nvSpPr>
        <xdr:cNvPr id="1292" name="Text Box 15">
          <a:extLst>
            <a:ext uri="{FF2B5EF4-FFF2-40B4-BE49-F238E27FC236}">
              <a16:creationId xmlns:a16="http://schemas.microsoft.com/office/drawing/2014/main" id="{31B09218-73C7-43FE-A03E-906D4EC985AF}"/>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93" name="Text Box 16">
          <a:extLst>
            <a:ext uri="{FF2B5EF4-FFF2-40B4-BE49-F238E27FC236}">
              <a16:creationId xmlns:a16="http://schemas.microsoft.com/office/drawing/2014/main" id="{D3E90D77-1D81-44EB-A93E-5B8EF11CB2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94" name="Text Box 17">
          <a:extLst>
            <a:ext uri="{FF2B5EF4-FFF2-40B4-BE49-F238E27FC236}">
              <a16:creationId xmlns:a16="http://schemas.microsoft.com/office/drawing/2014/main" id="{FC954132-6492-4C5C-873F-23C86BC4BE46}"/>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95" name="Text Box 18">
          <a:extLst>
            <a:ext uri="{FF2B5EF4-FFF2-40B4-BE49-F238E27FC236}">
              <a16:creationId xmlns:a16="http://schemas.microsoft.com/office/drawing/2014/main" id="{F10ED0B7-F5ED-4238-8597-B6EAD853F55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296" name="Text Box 19">
          <a:extLst>
            <a:ext uri="{FF2B5EF4-FFF2-40B4-BE49-F238E27FC236}">
              <a16:creationId xmlns:a16="http://schemas.microsoft.com/office/drawing/2014/main" id="{EF7D0A67-E249-40FA-A7ED-CF3BE4AD33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97" name="Text Box 16">
          <a:extLst>
            <a:ext uri="{FF2B5EF4-FFF2-40B4-BE49-F238E27FC236}">
              <a16:creationId xmlns:a16="http://schemas.microsoft.com/office/drawing/2014/main" id="{FC82B86A-C7B7-4365-B8B2-4B73D74E48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98" name="Text Box 17">
          <a:extLst>
            <a:ext uri="{FF2B5EF4-FFF2-40B4-BE49-F238E27FC236}">
              <a16:creationId xmlns:a16="http://schemas.microsoft.com/office/drawing/2014/main" id="{B203410E-9E76-4B06-BB28-A4EB9F9FD9B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299" name="Text Box 18">
          <a:extLst>
            <a:ext uri="{FF2B5EF4-FFF2-40B4-BE49-F238E27FC236}">
              <a16:creationId xmlns:a16="http://schemas.microsoft.com/office/drawing/2014/main" id="{378BE26E-4CE3-4702-9AD6-F61C4986519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00" name="Text Box 19">
          <a:extLst>
            <a:ext uri="{FF2B5EF4-FFF2-40B4-BE49-F238E27FC236}">
              <a16:creationId xmlns:a16="http://schemas.microsoft.com/office/drawing/2014/main" id="{F9DC501E-A97C-4BBC-A22C-29C09AFC87A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01" name="Text Box 16">
          <a:extLst>
            <a:ext uri="{FF2B5EF4-FFF2-40B4-BE49-F238E27FC236}">
              <a16:creationId xmlns:a16="http://schemas.microsoft.com/office/drawing/2014/main" id="{72C21863-A209-4F3D-B57B-33594510127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02" name="Text Box 17">
          <a:extLst>
            <a:ext uri="{FF2B5EF4-FFF2-40B4-BE49-F238E27FC236}">
              <a16:creationId xmlns:a16="http://schemas.microsoft.com/office/drawing/2014/main" id="{4D6F590F-65F4-4385-B042-12E2E0BF9D1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03" name="Text Box 18">
          <a:extLst>
            <a:ext uri="{FF2B5EF4-FFF2-40B4-BE49-F238E27FC236}">
              <a16:creationId xmlns:a16="http://schemas.microsoft.com/office/drawing/2014/main" id="{EF538D49-6779-4500-B644-422A2686B5B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04" name="Text Box 19">
          <a:extLst>
            <a:ext uri="{FF2B5EF4-FFF2-40B4-BE49-F238E27FC236}">
              <a16:creationId xmlns:a16="http://schemas.microsoft.com/office/drawing/2014/main" id="{964C6B1A-CA87-431F-AB08-5D8D6C45CA7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444014"/>
    <xdr:sp macro="" textlink="">
      <xdr:nvSpPr>
        <xdr:cNvPr id="1305" name="Text Box 15">
          <a:extLst>
            <a:ext uri="{FF2B5EF4-FFF2-40B4-BE49-F238E27FC236}">
              <a16:creationId xmlns:a16="http://schemas.microsoft.com/office/drawing/2014/main" id="{5F09F72D-D465-415B-B5B4-99E2E898160A}"/>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06" name="Text Box 16">
          <a:extLst>
            <a:ext uri="{FF2B5EF4-FFF2-40B4-BE49-F238E27FC236}">
              <a16:creationId xmlns:a16="http://schemas.microsoft.com/office/drawing/2014/main" id="{DF73F67A-8427-4D6A-A42D-7F8E609624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07" name="Text Box 17">
          <a:extLst>
            <a:ext uri="{FF2B5EF4-FFF2-40B4-BE49-F238E27FC236}">
              <a16:creationId xmlns:a16="http://schemas.microsoft.com/office/drawing/2014/main" id="{9DB586B0-99FD-48DC-B85C-EB38FAED84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08" name="Text Box 18">
          <a:extLst>
            <a:ext uri="{FF2B5EF4-FFF2-40B4-BE49-F238E27FC236}">
              <a16:creationId xmlns:a16="http://schemas.microsoft.com/office/drawing/2014/main" id="{EA0C5682-90DA-4EDE-A052-7726CE11314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09" name="Text Box 19">
          <a:extLst>
            <a:ext uri="{FF2B5EF4-FFF2-40B4-BE49-F238E27FC236}">
              <a16:creationId xmlns:a16="http://schemas.microsoft.com/office/drawing/2014/main" id="{9DB77E01-6001-462B-9398-381CB713815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310" name="Text Box 15">
          <a:extLst>
            <a:ext uri="{FF2B5EF4-FFF2-40B4-BE49-F238E27FC236}">
              <a16:creationId xmlns:a16="http://schemas.microsoft.com/office/drawing/2014/main" id="{58DC461D-829F-4176-93B6-3C20543839E1}"/>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442269"/>
    <xdr:sp macro="" textlink="">
      <xdr:nvSpPr>
        <xdr:cNvPr id="1311" name="Text Box 15">
          <a:extLst>
            <a:ext uri="{FF2B5EF4-FFF2-40B4-BE49-F238E27FC236}">
              <a16:creationId xmlns:a16="http://schemas.microsoft.com/office/drawing/2014/main" id="{D69259C2-60B2-4804-A8CA-FF1737B0190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12" name="Text Box 16">
          <a:extLst>
            <a:ext uri="{FF2B5EF4-FFF2-40B4-BE49-F238E27FC236}">
              <a16:creationId xmlns:a16="http://schemas.microsoft.com/office/drawing/2014/main" id="{60FB31FF-F417-4D4D-BBC5-D3B66AA97D6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13" name="Text Box 17">
          <a:extLst>
            <a:ext uri="{FF2B5EF4-FFF2-40B4-BE49-F238E27FC236}">
              <a16:creationId xmlns:a16="http://schemas.microsoft.com/office/drawing/2014/main" id="{2D185B1C-ECCF-41ED-ABB9-8BDAEAE19BA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14" name="Text Box 18">
          <a:extLst>
            <a:ext uri="{FF2B5EF4-FFF2-40B4-BE49-F238E27FC236}">
              <a16:creationId xmlns:a16="http://schemas.microsoft.com/office/drawing/2014/main" id="{5E43DBFD-79BB-4F58-B078-A4D6A480050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315" name="Text Box 15">
          <a:extLst>
            <a:ext uri="{FF2B5EF4-FFF2-40B4-BE49-F238E27FC236}">
              <a16:creationId xmlns:a16="http://schemas.microsoft.com/office/drawing/2014/main" id="{91A627DF-80A8-495C-8B9B-CBC3E8D1C9C3}"/>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16" name="Text Box 16">
          <a:extLst>
            <a:ext uri="{FF2B5EF4-FFF2-40B4-BE49-F238E27FC236}">
              <a16:creationId xmlns:a16="http://schemas.microsoft.com/office/drawing/2014/main" id="{C59A66E6-06F7-4780-8F0D-662C96BDCDB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17" name="Text Box 17">
          <a:extLst>
            <a:ext uri="{FF2B5EF4-FFF2-40B4-BE49-F238E27FC236}">
              <a16:creationId xmlns:a16="http://schemas.microsoft.com/office/drawing/2014/main" id="{1E6EF989-796E-4245-B38F-8D59B790E80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18" name="Text Box 18">
          <a:extLst>
            <a:ext uri="{FF2B5EF4-FFF2-40B4-BE49-F238E27FC236}">
              <a16:creationId xmlns:a16="http://schemas.microsoft.com/office/drawing/2014/main" id="{697EC870-AD15-49AD-BAC5-D60319777CF1}"/>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19" name="Text Box 19">
          <a:extLst>
            <a:ext uri="{FF2B5EF4-FFF2-40B4-BE49-F238E27FC236}">
              <a16:creationId xmlns:a16="http://schemas.microsoft.com/office/drawing/2014/main" id="{8219CB7C-3EAB-4899-A0F2-2431962E590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442269"/>
    <xdr:sp macro="" textlink="">
      <xdr:nvSpPr>
        <xdr:cNvPr id="1320" name="Text Box 15">
          <a:extLst>
            <a:ext uri="{FF2B5EF4-FFF2-40B4-BE49-F238E27FC236}">
              <a16:creationId xmlns:a16="http://schemas.microsoft.com/office/drawing/2014/main" id="{D6CB8134-B0C1-47A1-96DF-9AE1DF0CA738}"/>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21" name="Text Box 16">
          <a:extLst>
            <a:ext uri="{FF2B5EF4-FFF2-40B4-BE49-F238E27FC236}">
              <a16:creationId xmlns:a16="http://schemas.microsoft.com/office/drawing/2014/main" id="{BBF78195-44CB-4D9A-A4B2-E5209D6DDF7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22" name="Text Box 17">
          <a:extLst>
            <a:ext uri="{FF2B5EF4-FFF2-40B4-BE49-F238E27FC236}">
              <a16:creationId xmlns:a16="http://schemas.microsoft.com/office/drawing/2014/main" id="{4B62F0DF-B5D6-41D6-9B8C-6A72AADEA1E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23" name="Text Box 18">
          <a:extLst>
            <a:ext uri="{FF2B5EF4-FFF2-40B4-BE49-F238E27FC236}">
              <a16:creationId xmlns:a16="http://schemas.microsoft.com/office/drawing/2014/main" id="{2B142850-D8C4-43C3-ACA3-9D4E5BA87E0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24" name="Text Box 19">
          <a:extLst>
            <a:ext uri="{FF2B5EF4-FFF2-40B4-BE49-F238E27FC236}">
              <a16:creationId xmlns:a16="http://schemas.microsoft.com/office/drawing/2014/main" id="{64E1144B-58A0-49BC-8350-9847282BF53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25" name="Text Box 16">
          <a:extLst>
            <a:ext uri="{FF2B5EF4-FFF2-40B4-BE49-F238E27FC236}">
              <a16:creationId xmlns:a16="http://schemas.microsoft.com/office/drawing/2014/main" id="{02F47330-5AB6-4D75-A838-7B6B26A3859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26" name="Text Box 17">
          <a:extLst>
            <a:ext uri="{FF2B5EF4-FFF2-40B4-BE49-F238E27FC236}">
              <a16:creationId xmlns:a16="http://schemas.microsoft.com/office/drawing/2014/main" id="{8E5AEDD3-E343-4843-8E7C-989AD8B7681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27" name="Text Box 18">
          <a:extLst>
            <a:ext uri="{FF2B5EF4-FFF2-40B4-BE49-F238E27FC236}">
              <a16:creationId xmlns:a16="http://schemas.microsoft.com/office/drawing/2014/main" id="{9AF207F9-0058-4C2E-8FF4-E672833E751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28" name="Text Box 19">
          <a:extLst>
            <a:ext uri="{FF2B5EF4-FFF2-40B4-BE49-F238E27FC236}">
              <a16:creationId xmlns:a16="http://schemas.microsoft.com/office/drawing/2014/main" id="{BB9C6DDC-AB7E-4274-85A5-4BC1F83A106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29" name="Text Box 16">
          <a:extLst>
            <a:ext uri="{FF2B5EF4-FFF2-40B4-BE49-F238E27FC236}">
              <a16:creationId xmlns:a16="http://schemas.microsoft.com/office/drawing/2014/main" id="{B2704085-76A0-49D6-B963-2B118F23484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30" name="Text Box 17">
          <a:extLst>
            <a:ext uri="{FF2B5EF4-FFF2-40B4-BE49-F238E27FC236}">
              <a16:creationId xmlns:a16="http://schemas.microsoft.com/office/drawing/2014/main" id="{FCDBE19C-B287-4D6A-8A6D-37E830C2E30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31" name="Text Box 18">
          <a:extLst>
            <a:ext uri="{FF2B5EF4-FFF2-40B4-BE49-F238E27FC236}">
              <a16:creationId xmlns:a16="http://schemas.microsoft.com/office/drawing/2014/main" id="{F8E9C4EF-32D6-4475-A070-B808CF403E1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32" name="Text Box 19">
          <a:extLst>
            <a:ext uri="{FF2B5EF4-FFF2-40B4-BE49-F238E27FC236}">
              <a16:creationId xmlns:a16="http://schemas.microsoft.com/office/drawing/2014/main" id="{C11D62BD-D515-400B-951A-A05D5716EC3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33" name="Text Box 16">
          <a:extLst>
            <a:ext uri="{FF2B5EF4-FFF2-40B4-BE49-F238E27FC236}">
              <a16:creationId xmlns:a16="http://schemas.microsoft.com/office/drawing/2014/main" id="{D112F28B-13D4-4DAC-AF72-77CDC2ED755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34" name="Text Box 17">
          <a:extLst>
            <a:ext uri="{FF2B5EF4-FFF2-40B4-BE49-F238E27FC236}">
              <a16:creationId xmlns:a16="http://schemas.microsoft.com/office/drawing/2014/main" id="{243B55F0-2DD6-4276-A5DA-0D5F4BD6803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35" name="Text Box 18">
          <a:extLst>
            <a:ext uri="{FF2B5EF4-FFF2-40B4-BE49-F238E27FC236}">
              <a16:creationId xmlns:a16="http://schemas.microsoft.com/office/drawing/2014/main" id="{2971D838-BB4D-4E86-8F1F-13266031D59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36" name="Text Box 19">
          <a:extLst>
            <a:ext uri="{FF2B5EF4-FFF2-40B4-BE49-F238E27FC236}">
              <a16:creationId xmlns:a16="http://schemas.microsoft.com/office/drawing/2014/main" id="{B3928707-4578-422E-A8E1-6CEF21FCC51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444014"/>
    <xdr:sp macro="" textlink="">
      <xdr:nvSpPr>
        <xdr:cNvPr id="1337" name="Text Box 15">
          <a:extLst>
            <a:ext uri="{FF2B5EF4-FFF2-40B4-BE49-F238E27FC236}">
              <a16:creationId xmlns:a16="http://schemas.microsoft.com/office/drawing/2014/main" id="{B7ED481A-B311-4006-A9A6-C82C38E3BCAE}"/>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38" name="Text Box 16">
          <a:extLst>
            <a:ext uri="{FF2B5EF4-FFF2-40B4-BE49-F238E27FC236}">
              <a16:creationId xmlns:a16="http://schemas.microsoft.com/office/drawing/2014/main" id="{34A66210-0E3B-4872-A46F-B00C79F793A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39" name="Text Box 17">
          <a:extLst>
            <a:ext uri="{FF2B5EF4-FFF2-40B4-BE49-F238E27FC236}">
              <a16:creationId xmlns:a16="http://schemas.microsoft.com/office/drawing/2014/main" id="{17B34B66-A2CD-4240-AA74-BD36A1EA240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40" name="Text Box 18">
          <a:extLst>
            <a:ext uri="{FF2B5EF4-FFF2-40B4-BE49-F238E27FC236}">
              <a16:creationId xmlns:a16="http://schemas.microsoft.com/office/drawing/2014/main" id="{229A8ABF-001F-4979-92D4-6513D0ECB277}"/>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41" name="Text Box 19">
          <a:extLst>
            <a:ext uri="{FF2B5EF4-FFF2-40B4-BE49-F238E27FC236}">
              <a16:creationId xmlns:a16="http://schemas.microsoft.com/office/drawing/2014/main" id="{5E5FF297-D806-4F75-A023-8A6D8E514E5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213632"/>
    <xdr:sp macro="" textlink="">
      <xdr:nvSpPr>
        <xdr:cNvPr id="1342" name="Text Box 15">
          <a:extLst>
            <a:ext uri="{FF2B5EF4-FFF2-40B4-BE49-F238E27FC236}">
              <a16:creationId xmlns:a16="http://schemas.microsoft.com/office/drawing/2014/main" id="{154083F4-E6EE-43CA-9AB4-FE5C02D0DDC4}"/>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442269"/>
    <xdr:sp macro="" textlink="">
      <xdr:nvSpPr>
        <xdr:cNvPr id="1343" name="Text Box 15">
          <a:extLst>
            <a:ext uri="{FF2B5EF4-FFF2-40B4-BE49-F238E27FC236}">
              <a16:creationId xmlns:a16="http://schemas.microsoft.com/office/drawing/2014/main" id="{DF5DE7A2-F4C6-4B67-B613-53612F59560F}"/>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44" name="Text Box 16">
          <a:extLst>
            <a:ext uri="{FF2B5EF4-FFF2-40B4-BE49-F238E27FC236}">
              <a16:creationId xmlns:a16="http://schemas.microsoft.com/office/drawing/2014/main" id="{E806B8A7-29C2-4EBC-99F1-C28CFCCCD7E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45" name="Text Box 17">
          <a:extLst>
            <a:ext uri="{FF2B5EF4-FFF2-40B4-BE49-F238E27FC236}">
              <a16:creationId xmlns:a16="http://schemas.microsoft.com/office/drawing/2014/main" id="{DFD5BAF0-2632-42F1-94A7-AC32B2458A5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46" name="Text Box 18">
          <a:extLst>
            <a:ext uri="{FF2B5EF4-FFF2-40B4-BE49-F238E27FC236}">
              <a16:creationId xmlns:a16="http://schemas.microsoft.com/office/drawing/2014/main" id="{A57F26EF-2E19-46D7-95F9-164383D94A21}"/>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213632"/>
    <xdr:sp macro="" textlink="">
      <xdr:nvSpPr>
        <xdr:cNvPr id="1347" name="Text Box 15">
          <a:extLst>
            <a:ext uri="{FF2B5EF4-FFF2-40B4-BE49-F238E27FC236}">
              <a16:creationId xmlns:a16="http://schemas.microsoft.com/office/drawing/2014/main" id="{F525B37B-135A-4197-ACFB-583939A489DC}"/>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48" name="Text Box 16">
          <a:extLst>
            <a:ext uri="{FF2B5EF4-FFF2-40B4-BE49-F238E27FC236}">
              <a16:creationId xmlns:a16="http://schemas.microsoft.com/office/drawing/2014/main" id="{4943C167-8952-41DB-ADBF-A651A117F1C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49" name="Text Box 17">
          <a:extLst>
            <a:ext uri="{FF2B5EF4-FFF2-40B4-BE49-F238E27FC236}">
              <a16:creationId xmlns:a16="http://schemas.microsoft.com/office/drawing/2014/main" id="{807996BD-9BE3-4F79-80A6-FB1BF510E69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50" name="Text Box 18">
          <a:extLst>
            <a:ext uri="{FF2B5EF4-FFF2-40B4-BE49-F238E27FC236}">
              <a16:creationId xmlns:a16="http://schemas.microsoft.com/office/drawing/2014/main" id="{20B1616E-515D-4490-BE77-48D552E84E2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51" name="Text Box 19">
          <a:extLst>
            <a:ext uri="{FF2B5EF4-FFF2-40B4-BE49-F238E27FC236}">
              <a16:creationId xmlns:a16="http://schemas.microsoft.com/office/drawing/2014/main" id="{4588F229-DF3E-437C-8968-F1483ACBB32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442269"/>
    <xdr:sp macro="" textlink="">
      <xdr:nvSpPr>
        <xdr:cNvPr id="1352" name="Text Box 15">
          <a:extLst>
            <a:ext uri="{FF2B5EF4-FFF2-40B4-BE49-F238E27FC236}">
              <a16:creationId xmlns:a16="http://schemas.microsoft.com/office/drawing/2014/main" id="{06330BEC-A8D0-445C-BEC9-37172AFDD893}"/>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53" name="Text Box 16">
          <a:extLst>
            <a:ext uri="{FF2B5EF4-FFF2-40B4-BE49-F238E27FC236}">
              <a16:creationId xmlns:a16="http://schemas.microsoft.com/office/drawing/2014/main" id="{A3F805A3-9C02-461E-936D-6938733321D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54" name="Text Box 17">
          <a:extLst>
            <a:ext uri="{FF2B5EF4-FFF2-40B4-BE49-F238E27FC236}">
              <a16:creationId xmlns:a16="http://schemas.microsoft.com/office/drawing/2014/main" id="{56F16EBC-E930-43BE-9F30-AE7069A5B21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55" name="Text Box 18">
          <a:extLst>
            <a:ext uri="{FF2B5EF4-FFF2-40B4-BE49-F238E27FC236}">
              <a16:creationId xmlns:a16="http://schemas.microsoft.com/office/drawing/2014/main" id="{1D2D19BA-904A-4480-AFA5-EBCF1DD02C0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56" name="Text Box 19">
          <a:extLst>
            <a:ext uri="{FF2B5EF4-FFF2-40B4-BE49-F238E27FC236}">
              <a16:creationId xmlns:a16="http://schemas.microsoft.com/office/drawing/2014/main" id="{E0558191-CE9C-4BE9-A217-FDF15EC415F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57" name="Text Box 16">
          <a:extLst>
            <a:ext uri="{FF2B5EF4-FFF2-40B4-BE49-F238E27FC236}">
              <a16:creationId xmlns:a16="http://schemas.microsoft.com/office/drawing/2014/main" id="{C3DB319E-523A-4686-B48F-8052135F02F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58" name="Text Box 17">
          <a:extLst>
            <a:ext uri="{FF2B5EF4-FFF2-40B4-BE49-F238E27FC236}">
              <a16:creationId xmlns:a16="http://schemas.microsoft.com/office/drawing/2014/main" id="{A5AA5C58-3CBB-49EA-85DF-9D28E1EBDD82}"/>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59" name="Text Box 18">
          <a:extLst>
            <a:ext uri="{FF2B5EF4-FFF2-40B4-BE49-F238E27FC236}">
              <a16:creationId xmlns:a16="http://schemas.microsoft.com/office/drawing/2014/main" id="{38EE4201-CF6F-4AE0-8648-3B04CFC3B785}"/>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60" name="Text Box 19">
          <a:extLst>
            <a:ext uri="{FF2B5EF4-FFF2-40B4-BE49-F238E27FC236}">
              <a16:creationId xmlns:a16="http://schemas.microsoft.com/office/drawing/2014/main" id="{AAC3FF17-BA06-4539-9E1A-BCA4A7F30AF4}"/>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61" name="Text Box 16">
          <a:extLst>
            <a:ext uri="{FF2B5EF4-FFF2-40B4-BE49-F238E27FC236}">
              <a16:creationId xmlns:a16="http://schemas.microsoft.com/office/drawing/2014/main" id="{E3461970-DA60-457C-8DC9-39590BC57E51}"/>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62" name="Text Box 17">
          <a:extLst>
            <a:ext uri="{FF2B5EF4-FFF2-40B4-BE49-F238E27FC236}">
              <a16:creationId xmlns:a16="http://schemas.microsoft.com/office/drawing/2014/main" id="{B16C63CA-4848-49C9-AE5C-38DF7999E2FE}"/>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63" name="Text Box 18">
          <a:extLst>
            <a:ext uri="{FF2B5EF4-FFF2-40B4-BE49-F238E27FC236}">
              <a16:creationId xmlns:a16="http://schemas.microsoft.com/office/drawing/2014/main" id="{AB67BB4F-FEC5-4CE8-8508-E0C673E66FA4}"/>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64" name="Text Box 19">
          <a:extLst>
            <a:ext uri="{FF2B5EF4-FFF2-40B4-BE49-F238E27FC236}">
              <a16:creationId xmlns:a16="http://schemas.microsoft.com/office/drawing/2014/main" id="{61FCF288-0B1F-47A1-8817-2B7CF67E37F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65" name="Text Box 16">
          <a:extLst>
            <a:ext uri="{FF2B5EF4-FFF2-40B4-BE49-F238E27FC236}">
              <a16:creationId xmlns:a16="http://schemas.microsoft.com/office/drawing/2014/main" id="{5CD6A7DB-9D14-4175-85D2-420B065C34D6}"/>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66" name="Text Box 17">
          <a:extLst>
            <a:ext uri="{FF2B5EF4-FFF2-40B4-BE49-F238E27FC236}">
              <a16:creationId xmlns:a16="http://schemas.microsoft.com/office/drawing/2014/main" id="{20D5EF7D-9589-4003-A095-DBC5DF7E91D9}"/>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67" name="Text Box 18">
          <a:extLst>
            <a:ext uri="{FF2B5EF4-FFF2-40B4-BE49-F238E27FC236}">
              <a16:creationId xmlns:a16="http://schemas.microsoft.com/office/drawing/2014/main" id="{9D878CAE-270F-4159-BCF5-E6F6514247E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68" name="Text Box 19">
          <a:extLst>
            <a:ext uri="{FF2B5EF4-FFF2-40B4-BE49-F238E27FC236}">
              <a16:creationId xmlns:a16="http://schemas.microsoft.com/office/drawing/2014/main" id="{50DED1C4-EA56-454F-8A79-AED312D469DC}"/>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444014"/>
    <xdr:sp macro="" textlink="">
      <xdr:nvSpPr>
        <xdr:cNvPr id="1369" name="Text Box 15">
          <a:extLst>
            <a:ext uri="{FF2B5EF4-FFF2-40B4-BE49-F238E27FC236}">
              <a16:creationId xmlns:a16="http://schemas.microsoft.com/office/drawing/2014/main" id="{FAC99A6E-5A81-4803-B7B7-80BDB6D405A8}"/>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70" name="Text Box 16">
          <a:extLst>
            <a:ext uri="{FF2B5EF4-FFF2-40B4-BE49-F238E27FC236}">
              <a16:creationId xmlns:a16="http://schemas.microsoft.com/office/drawing/2014/main" id="{BDEE638C-D576-4258-86DE-524FC5E5D3BE}"/>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71" name="Text Box 17">
          <a:extLst>
            <a:ext uri="{FF2B5EF4-FFF2-40B4-BE49-F238E27FC236}">
              <a16:creationId xmlns:a16="http://schemas.microsoft.com/office/drawing/2014/main" id="{3A68BF2B-9E50-4A1A-A4A8-82A43094C498}"/>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72" name="Text Box 18">
          <a:extLst>
            <a:ext uri="{FF2B5EF4-FFF2-40B4-BE49-F238E27FC236}">
              <a16:creationId xmlns:a16="http://schemas.microsoft.com/office/drawing/2014/main" id="{FC48ED3E-3DF4-4C1B-BFEF-34089D0ECFED}"/>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73" name="Text Box 19">
          <a:extLst>
            <a:ext uri="{FF2B5EF4-FFF2-40B4-BE49-F238E27FC236}">
              <a16:creationId xmlns:a16="http://schemas.microsoft.com/office/drawing/2014/main" id="{44510459-A3AE-43A7-B7FE-7CF099CC1AD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442269"/>
    <xdr:sp macro="" textlink="">
      <xdr:nvSpPr>
        <xdr:cNvPr id="1374" name="Text Box 15">
          <a:extLst>
            <a:ext uri="{FF2B5EF4-FFF2-40B4-BE49-F238E27FC236}">
              <a16:creationId xmlns:a16="http://schemas.microsoft.com/office/drawing/2014/main" id="{5D4E293B-CCAB-49A3-A502-056040E961AB}"/>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75" name="Text Box 16">
          <a:extLst>
            <a:ext uri="{FF2B5EF4-FFF2-40B4-BE49-F238E27FC236}">
              <a16:creationId xmlns:a16="http://schemas.microsoft.com/office/drawing/2014/main" id="{A1D4823E-8CA9-4B4E-97D0-59CE86B32865}"/>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76" name="Text Box 17">
          <a:extLst>
            <a:ext uri="{FF2B5EF4-FFF2-40B4-BE49-F238E27FC236}">
              <a16:creationId xmlns:a16="http://schemas.microsoft.com/office/drawing/2014/main" id="{4D5FD842-7F73-4B6C-A257-2236F61D276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77" name="Text Box 18">
          <a:extLst>
            <a:ext uri="{FF2B5EF4-FFF2-40B4-BE49-F238E27FC236}">
              <a16:creationId xmlns:a16="http://schemas.microsoft.com/office/drawing/2014/main" id="{2A1C8C37-58DE-4358-8A64-681F4BAA420B}"/>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78" name="Text Box 16">
          <a:extLst>
            <a:ext uri="{FF2B5EF4-FFF2-40B4-BE49-F238E27FC236}">
              <a16:creationId xmlns:a16="http://schemas.microsoft.com/office/drawing/2014/main" id="{FD0E7258-709A-4345-8763-403FE42F0761}"/>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79" name="Text Box 17">
          <a:extLst>
            <a:ext uri="{FF2B5EF4-FFF2-40B4-BE49-F238E27FC236}">
              <a16:creationId xmlns:a16="http://schemas.microsoft.com/office/drawing/2014/main" id="{57E3C16E-1A6B-43F3-A011-7350A8B990A3}"/>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80" name="Text Box 18">
          <a:extLst>
            <a:ext uri="{FF2B5EF4-FFF2-40B4-BE49-F238E27FC236}">
              <a16:creationId xmlns:a16="http://schemas.microsoft.com/office/drawing/2014/main" id="{C412FBD0-1153-42A1-A290-EDBBFB76556C}"/>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81" name="Text Box 19">
          <a:extLst>
            <a:ext uri="{FF2B5EF4-FFF2-40B4-BE49-F238E27FC236}">
              <a16:creationId xmlns:a16="http://schemas.microsoft.com/office/drawing/2014/main" id="{336314DE-16A6-4CBA-83D5-1ED1082BDA9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442269"/>
    <xdr:sp macro="" textlink="">
      <xdr:nvSpPr>
        <xdr:cNvPr id="1382" name="Text Box 15">
          <a:extLst>
            <a:ext uri="{FF2B5EF4-FFF2-40B4-BE49-F238E27FC236}">
              <a16:creationId xmlns:a16="http://schemas.microsoft.com/office/drawing/2014/main" id="{600C220C-1E8E-45E9-9543-3F09C6E8AFFA}"/>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83" name="Text Box 16">
          <a:extLst>
            <a:ext uri="{FF2B5EF4-FFF2-40B4-BE49-F238E27FC236}">
              <a16:creationId xmlns:a16="http://schemas.microsoft.com/office/drawing/2014/main" id="{CB8D282F-A8CC-4744-9E9C-2EB61B733A9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84" name="Text Box 17">
          <a:extLst>
            <a:ext uri="{FF2B5EF4-FFF2-40B4-BE49-F238E27FC236}">
              <a16:creationId xmlns:a16="http://schemas.microsoft.com/office/drawing/2014/main" id="{8650AF3E-AC6F-460E-8322-9FA3B92938E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85" name="Text Box 18">
          <a:extLst>
            <a:ext uri="{FF2B5EF4-FFF2-40B4-BE49-F238E27FC236}">
              <a16:creationId xmlns:a16="http://schemas.microsoft.com/office/drawing/2014/main" id="{0CC4E55F-4C79-4C3A-BF5C-A505CBFAA26E}"/>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386" name="Text Box 19">
          <a:extLst>
            <a:ext uri="{FF2B5EF4-FFF2-40B4-BE49-F238E27FC236}">
              <a16:creationId xmlns:a16="http://schemas.microsoft.com/office/drawing/2014/main" id="{2DE926E5-B2F3-4854-8FA7-8B419AD367A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87" name="Text Box 16">
          <a:extLst>
            <a:ext uri="{FF2B5EF4-FFF2-40B4-BE49-F238E27FC236}">
              <a16:creationId xmlns:a16="http://schemas.microsoft.com/office/drawing/2014/main" id="{17A59AC9-7A04-4AC6-B967-8FEF3BCBCDE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88" name="Text Box 17">
          <a:extLst>
            <a:ext uri="{FF2B5EF4-FFF2-40B4-BE49-F238E27FC236}">
              <a16:creationId xmlns:a16="http://schemas.microsoft.com/office/drawing/2014/main" id="{1B4B0AB5-DDB9-4206-A044-8F36FD18D42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89" name="Text Box 18">
          <a:extLst>
            <a:ext uri="{FF2B5EF4-FFF2-40B4-BE49-F238E27FC236}">
              <a16:creationId xmlns:a16="http://schemas.microsoft.com/office/drawing/2014/main" id="{18EC73DB-FCC4-4947-A8D7-AEA5316E238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390" name="Text Box 19">
          <a:extLst>
            <a:ext uri="{FF2B5EF4-FFF2-40B4-BE49-F238E27FC236}">
              <a16:creationId xmlns:a16="http://schemas.microsoft.com/office/drawing/2014/main" id="{967B4290-6A7F-4CC4-973C-FBF7DC90D76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91" name="Text Box 16">
          <a:extLst>
            <a:ext uri="{FF2B5EF4-FFF2-40B4-BE49-F238E27FC236}">
              <a16:creationId xmlns:a16="http://schemas.microsoft.com/office/drawing/2014/main" id="{42F1EDF5-1999-42DD-BBAE-5451D4D6C61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92" name="Text Box 17">
          <a:extLst>
            <a:ext uri="{FF2B5EF4-FFF2-40B4-BE49-F238E27FC236}">
              <a16:creationId xmlns:a16="http://schemas.microsoft.com/office/drawing/2014/main" id="{BEF11387-7A67-4219-BE0D-13CE8C60DA6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93" name="Text Box 18">
          <a:extLst>
            <a:ext uri="{FF2B5EF4-FFF2-40B4-BE49-F238E27FC236}">
              <a16:creationId xmlns:a16="http://schemas.microsoft.com/office/drawing/2014/main" id="{739A849C-81B4-481D-940D-3AE733012AD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394" name="Text Box 19">
          <a:extLst>
            <a:ext uri="{FF2B5EF4-FFF2-40B4-BE49-F238E27FC236}">
              <a16:creationId xmlns:a16="http://schemas.microsoft.com/office/drawing/2014/main" id="{A1493939-F85B-488F-B21E-D2BD34BB349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95" name="Text Box 16">
          <a:extLst>
            <a:ext uri="{FF2B5EF4-FFF2-40B4-BE49-F238E27FC236}">
              <a16:creationId xmlns:a16="http://schemas.microsoft.com/office/drawing/2014/main" id="{6530EA78-31B6-46AC-9007-9FC120D24A0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96" name="Text Box 17">
          <a:extLst>
            <a:ext uri="{FF2B5EF4-FFF2-40B4-BE49-F238E27FC236}">
              <a16:creationId xmlns:a16="http://schemas.microsoft.com/office/drawing/2014/main" id="{C2352734-52E3-4559-AA50-476F46D3729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97" name="Text Box 18">
          <a:extLst>
            <a:ext uri="{FF2B5EF4-FFF2-40B4-BE49-F238E27FC236}">
              <a16:creationId xmlns:a16="http://schemas.microsoft.com/office/drawing/2014/main" id="{914E1AF2-0B8C-45BD-807F-EC224422AF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398" name="Text Box 19">
          <a:extLst>
            <a:ext uri="{FF2B5EF4-FFF2-40B4-BE49-F238E27FC236}">
              <a16:creationId xmlns:a16="http://schemas.microsoft.com/office/drawing/2014/main" id="{64D3E138-614E-49A0-9629-4F08A94C556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444014"/>
    <xdr:sp macro="" textlink="">
      <xdr:nvSpPr>
        <xdr:cNvPr id="1399" name="Text Box 15">
          <a:extLst>
            <a:ext uri="{FF2B5EF4-FFF2-40B4-BE49-F238E27FC236}">
              <a16:creationId xmlns:a16="http://schemas.microsoft.com/office/drawing/2014/main" id="{7494F284-4E5C-43C9-92C2-29F88E5D2BE9}"/>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00" name="Text Box 16">
          <a:extLst>
            <a:ext uri="{FF2B5EF4-FFF2-40B4-BE49-F238E27FC236}">
              <a16:creationId xmlns:a16="http://schemas.microsoft.com/office/drawing/2014/main" id="{39910844-B86A-4EEA-9A42-630ADEF948A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01" name="Text Box 17">
          <a:extLst>
            <a:ext uri="{FF2B5EF4-FFF2-40B4-BE49-F238E27FC236}">
              <a16:creationId xmlns:a16="http://schemas.microsoft.com/office/drawing/2014/main" id="{64D62EBF-EC3E-479C-BA62-2723497D761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02" name="Text Box 18">
          <a:extLst>
            <a:ext uri="{FF2B5EF4-FFF2-40B4-BE49-F238E27FC236}">
              <a16:creationId xmlns:a16="http://schemas.microsoft.com/office/drawing/2014/main" id="{912BA4EE-EF91-4983-9597-94402FEB2751}"/>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03" name="Text Box 19">
          <a:extLst>
            <a:ext uri="{FF2B5EF4-FFF2-40B4-BE49-F238E27FC236}">
              <a16:creationId xmlns:a16="http://schemas.microsoft.com/office/drawing/2014/main" id="{1E1B3B41-E1CB-4BA6-A7AC-46C2FEF4AE1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442269"/>
    <xdr:sp macro="" textlink="">
      <xdr:nvSpPr>
        <xdr:cNvPr id="1404" name="Text Box 15">
          <a:extLst>
            <a:ext uri="{FF2B5EF4-FFF2-40B4-BE49-F238E27FC236}">
              <a16:creationId xmlns:a16="http://schemas.microsoft.com/office/drawing/2014/main" id="{1CFFADBD-0399-4830-AD0A-FAFDE61A5BA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405" name="Text Box 16">
          <a:extLst>
            <a:ext uri="{FF2B5EF4-FFF2-40B4-BE49-F238E27FC236}">
              <a16:creationId xmlns:a16="http://schemas.microsoft.com/office/drawing/2014/main" id="{13CC4614-9550-4FA8-BD6C-92FBCBFD7F4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406" name="Text Box 17">
          <a:extLst>
            <a:ext uri="{FF2B5EF4-FFF2-40B4-BE49-F238E27FC236}">
              <a16:creationId xmlns:a16="http://schemas.microsoft.com/office/drawing/2014/main" id="{30EB6816-1426-4366-8A98-6DDF9386EE4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407" name="Text Box 18">
          <a:extLst>
            <a:ext uri="{FF2B5EF4-FFF2-40B4-BE49-F238E27FC236}">
              <a16:creationId xmlns:a16="http://schemas.microsoft.com/office/drawing/2014/main" id="{6A17ABD2-B887-4661-AFEE-05ED2D1D063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08" name="Text Box 16">
          <a:extLst>
            <a:ext uri="{FF2B5EF4-FFF2-40B4-BE49-F238E27FC236}">
              <a16:creationId xmlns:a16="http://schemas.microsoft.com/office/drawing/2014/main" id="{B5725F55-2820-4DAB-A246-73D2E436E5B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09" name="Text Box 17">
          <a:extLst>
            <a:ext uri="{FF2B5EF4-FFF2-40B4-BE49-F238E27FC236}">
              <a16:creationId xmlns:a16="http://schemas.microsoft.com/office/drawing/2014/main" id="{20C9D5BA-3C6F-400F-BD6E-F229CF036BF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10" name="Text Box 18">
          <a:extLst>
            <a:ext uri="{FF2B5EF4-FFF2-40B4-BE49-F238E27FC236}">
              <a16:creationId xmlns:a16="http://schemas.microsoft.com/office/drawing/2014/main" id="{732BBE32-AF4F-4B63-BC9D-1E548993F5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11" name="Text Box 19">
          <a:extLst>
            <a:ext uri="{FF2B5EF4-FFF2-40B4-BE49-F238E27FC236}">
              <a16:creationId xmlns:a16="http://schemas.microsoft.com/office/drawing/2014/main" id="{87190FFE-95FF-41B7-8475-6D2B820ADB7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12" name="Text Box 16">
          <a:extLst>
            <a:ext uri="{FF2B5EF4-FFF2-40B4-BE49-F238E27FC236}">
              <a16:creationId xmlns:a16="http://schemas.microsoft.com/office/drawing/2014/main" id="{2E5FEA5C-D391-41AA-B973-9B43CAD24BC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13" name="Text Box 17">
          <a:extLst>
            <a:ext uri="{FF2B5EF4-FFF2-40B4-BE49-F238E27FC236}">
              <a16:creationId xmlns:a16="http://schemas.microsoft.com/office/drawing/2014/main" id="{C70AE069-E9DA-4548-A03D-BF3687391C2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14" name="Text Box 18">
          <a:extLst>
            <a:ext uri="{FF2B5EF4-FFF2-40B4-BE49-F238E27FC236}">
              <a16:creationId xmlns:a16="http://schemas.microsoft.com/office/drawing/2014/main" id="{E57D9A8D-2289-4036-9EB0-DB953C0ECA2F}"/>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15" name="Text Box 19">
          <a:extLst>
            <a:ext uri="{FF2B5EF4-FFF2-40B4-BE49-F238E27FC236}">
              <a16:creationId xmlns:a16="http://schemas.microsoft.com/office/drawing/2014/main" id="{73413F1C-B939-485A-999E-EC6C7A478C4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16" name="Text Box 16">
          <a:extLst>
            <a:ext uri="{FF2B5EF4-FFF2-40B4-BE49-F238E27FC236}">
              <a16:creationId xmlns:a16="http://schemas.microsoft.com/office/drawing/2014/main" id="{91937B4E-327F-48AD-828D-A550BF60D0B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17" name="Text Box 17">
          <a:extLst>
            <a:ext uri="{FF2B5EF4-FFF2-40B4-BE49-F238E27FC236}">
              <a16:creationId xmlns:a16="http://schemas.microsoft.com/office/drawing/2014/main" id="{14CD8E2D-D556-46F0-B2E5-C8947CD630C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18" name="Text Box 18">
          <a:extLst>
            <a:ext uri="{FF2B5EF4-FFF2-40B4-BE49-F238E27FC236}">
              <a16:creationId xmlns:a16="http://schemas.microsoft.com/office/drawing/2014/main" id="{D45C3389-7C3E-4C3B-A09B-37F65D72127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19" name="Text Box 19">
          <a:extLst>
            <a:ext uri="{FF2B5EF4-FFF2-40B4-BE49-F238E27FC236}">
              <a16:creationId xmlns:a16="http://schemas.microsoft.com/office/drawing/2014/main" id="{C6F8F64B-FC37-491C-8E06-6459249CEA4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420" name="Text Box 16">
          <a:extLst>
            <a:ext uri="{FF2B5EF4-FFF2-40B4-BE49-F238E27FC236}">
              <a16:creationId xmlns:a16="http://schemas.microsoft.com/office/drawing/2014/main" id="{8077F415-A72E-437F-81C4-54F11C370AB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421" name="Text Box 17">
          <a:extLst>
            <a:ext uri="{FF2B5EF4-FFF2-40B4-BE49-F238E27FC236}">
              <a16:creationId xmlns:a16="http://schemas.microsoft.com/office/drawing/2014/main" id="{03B33C2A-C5CA-4B1C-95B2-F3472C4F152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422" name="Text Box 18">
          <a:extLst>
            <a:ext uri="{FF2B5EF4-FFF2-40B4-BE49-F238E27FC236}">
              <a16:creationId xmlns:a16="http://schemas.microsoft.com/office/drawing/2014/main" id="{64026064-795F-49D4-A1B4-30AE4EFCDD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423" name="Text Box 19">
          <a:extLst>
            <a:ext uri="{FF2B5EF4-FFF2-40B4-BE49-F238E27FC236}">
              <a16:creationId xmlns:a16="http://schemas.microsoft.com/office/drawing/2014/main" id="{29454D43-68AD-4C72-8F2C-C0ED438DFB2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424" name="Text Box 16">
          <a:extLst>
            <a:ext uri="{FF2B5EF4-FFF2-40B4-BE49-F238E27FC236}">
              <a16:creationId xmlns:a16="http://schemas.microsoft.com/office/drawing/2014/main" id="{2E57DFF8-3F12-4B75-A844-C7F0A4B03421}"/>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425" name="Text Box 17">
          <a:extLst>
            <a:ext uri="{FF2B5EF4-FFF2-40B4-BE49-F238E27FC236}">
              <a16:creationId xmlns:a16="http://schemas.microsoft.com/office/drawing/2014/main" id="{205E7B0C-8D3D-42BE-9E6D-823D5598D5A5}"/>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426" name="Text Box 18">
          <a:extLst>
            <a:ext uri="{FF2B5EF4-FFF2-40B4-BE49-F238E27FC236}">
              <a16:creationId xmlns:a16="http://schemas.microsoft.com/office/drawing/2014/main" id="{EB1F95A0-4D20-4EAF-9497-3D8DF79673F8}"/>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91</xdr:row>
      <xdr:rowOff>0</xdr:rowOff>
    </xdr:from>
    <xdr:ext cx="95250" cy="171450"/>
    <xdr:sp macro="" textlink="">
      <xdr:nvSpPr>
        <xdr:cNvPr id="1427" name="Text Box 19">
          <a:extLst>
            <a:ext uri="{FF2B5EF4-FFF2-40B4-BE49-F238E27FC236}">
              <a16:creationId xmlns:a16="http://schemas.microsoft.com/office/drawing/2014/main" id="{4393EC62-8CC6-43E4-83D9-1C415F061A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444014"/>
    <xdr:sp macro="" textlink="">
      <xdr:nvSpPr>
        <xdr:cNvPr id="1428" name="Text Box 15">
          <a:extLst>
            <a:ext uri="{FF2B5EF4-FFF2-40B4-BE49-F238E27FC236}">
              <a16:creationId xmlns:a16="http://schemas.microsoft.com/office/drawing/2014/main" id="{3EC82463-2323-4E1D-95ED-515C5060806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29" name="Text Box 16">
          <a:extLst>
            <a:ext uri="{FF2B5EF4-FFF2-40B4-BE49-F238E27FC236}">
              <a16:creationId xmlns:a16="http://schemas.microsoft.com/office/drawing/2014/main" id="{F37F4A80-7C24-4B72-8F78-081AEF20F3A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30" name="Text Box 17">
          <a:extLst>
            <a:ext uri="{FF2B5EF4-FFF2-40B4-BE49-F238E27FC236}">
              <a16:creationId xmlns:a16="http://schemas.microsoft.com/office/drawing/2014/main" id="{FE2252E7-F902-4CDC-9F7D-86CB9AC2571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31" name="Text Box 18">
          <a:extLst>
            <a:ext uri="{FF2B5EF4-FFF2-40B4-BE49-F238E27FC236}">
              <a16:creationId xmlns:a16="http://schemas.microsoft.com/office/drawing/2014/main" id="{0484BC3E-CD8A-4535-B663-38CC4C5460D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0</xdr:rowOff>
    </xdr:from>
    <xdr:ext cx="95250" cy="171450"/>
    <xdr:sp macro="" textlink="">
      <xdr:nvSpPr>
        <xdr:cNvPr id="1432" name="Text Box 19">
          <a:extLst>
            <a:ext uri="{FF2B5EF4-FFF2-40B4-BE49-F238E27FC236}">
              <a16:creationId xmlns:a16="http://schemas.microsoft.com/office/drawing/2014/main" id="{491649C3-8729-4BD1-9242-A162CE4435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442269"/>
    <xdr:sp macro="" textlink="">
      <xdr:nvSpPr>
        <xdr:cNvPr id="1433" name="Text Box 15">
          <a:extLst>
            <a:ext uri="{FF2B5EF4-FFF2-40B4-BE49-F238E27FC236}">
              <a16:creationId xmlns:a16="http://schemas.microsoft.com/office/drawing/2014/main" id="{0C58D4F7-0723-4A87-A10F-A376576E1B84}"/>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434" name="Text Box 16">
          <a:extLst>
            <a:ext uri="{FF2B5EF4-FFF2-40B4-BE49-F238E27FC236}">
              <a16:creationId xmlns:a16="http://schemas.microsoft.com/office/drawing/2014/main" id="{7E776877-5398-484D-9262-A46EA86F6473}"/>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435" name="Text Box 17">
          <a:extLst>
            <a:ext uri="{FF2B5EF4-FFF2-40B4-BE49-F238E27FC236}">
              <a16:creationId xmlns:a16="http://schemas.microsoft.com/office/drawing/2014/main" id="{B825F7E6-E4DA-48E1-936B-86D507FAEA5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0</xdr:rowOff>
    </xdr:from>
    <xdr:ext cx="95250" cy="171450"/>
    <xdr:sp macro="" textlink="">
      <xdr:nvSpPr>
        <xdr:cNvPr id="1436" name="Text Box 18">
          <a:extLst>
            <a:ext uri="{FF2B5EF4-FFF2-40B4-BE49-F238E27FC236}">
              <a16:creationId xmlns:a16="http://schemas.microsoft.com/office/drawing/2014/main" id="{5D75235F-0C4A-4770-94FE-145F55F06EE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37" name="Text Box 16">
          <a:extLst>
            <a:ext uri="{FF2B5EF4-FFF2-40B4-BE49-F238E27FC236}">
              <a16:creationId xmlns:a16="http://schemas.microsoft.com/office/drawing/2014/main" id="{39590808-3B34-42C2-99C4-F2BCE354C05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38" name="Text Box 17">
          <a:extLst>
            <a:ext uri="{FF2B5EF4-FFF2-40B4-BE49-F238E27FC236}">
              <a16:creationId xmlns:a16="http://schemas.microsoft.com/office/drawing/2014/main" id="{6303F833-9577-4C7F-B5C0-6A1E3401304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39" name="Text Box 18">
          <a:extLst>
            <a:ext uri="{FF2B5EF4-FFF2-40B4-BE49-F238E27FC236}">
              <a16:creationId xmlns:a16="http://schemas.microsoft.com/office/drawing/2014/main" id="{A2797C55-BD77-4687-BBB2-1A9102D7480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40" name="Text Box 19">
          <a:extLst>
            <a:ext uri="{FF2B5EF4-FFF2-40B4-BE49-F238E27FC236}">
              <a16:creationId xmlns:a16="http://schemas.microsoft.com/office/drawing/2014/main" id="{541AD493-3FB6-4326-AC14-26D97780084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41" name="Text Box 16">
          <a:extLst>
            <a:ext uri="{FF2B5EF4-FFF2-40B4-BE49-F238E27FC236}">
              <a16:creationId xmlns:a16="http://schemas.microsoft.com/office/drawing/2014/main" id="{EC7AE176-35CE-4044-BAE3-0F91496C6A4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42" name="Text Box 17">
          <a:extLst>
            <a:ext uri="{FF2B5EF4-FFF2-40B4-BE49-F238E27FC236}">
              <a16:creationId xmlns:a16="http://schemas.microsoft.com/office/drawing/2014/main" id="{997FF41C-EC1F-47D3-B398-988FCC4DB02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43" name="Text Box 18">
          <a:extLst>
            <a:ext uri="{FF2B5EF4-FFF2-40B4-BE49-F238E27FC236}">
              <a16:creationId xmlns:a16="http://schemas.microsoft.com/office/drawing/2014/main" id="{5634DE15-2486-4148-8FCB-D2B4EC08F32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91</xdr:row>
      <xdr:rowOff>0</xdr:rowOff>
    </xdr:from>
    <xdr:ext cx="95250" cy="171450"/>
    <xdr:sp macro="" textlink="">
      <xdr:nvSpPr>
        <xdr:cNvPr id="1444" name="Text Box 19">
          <a:extLst>
            <a:ext uri="{FF2B5EF4-FFF2-40B4-BE49-F238E27FC236}">
              <a16:creationId xmlns:a16="http://schemas.microsoft.com/office/drawing/2014/main" id="{E039A32B-111F-42FF-BFDE-D1C1104E4C9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45" name="Text Box 16">
          <a:extLst>
            <a:ext uri="{FF2B5EF4-FFF2-40B4-BE49-F238E27FC236}">
              <a16:creationId xmlns:a16="http://schemas.microsoft.com/office/drawing/2014/main" id="{B2D70AFA-55F8-40B9-AA82-772FD8828FC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46" name="Text Box 17">
          <a:extLst>
            <a:ext uri="{FF2B5EF4-FFF2-40B4-BE49-F238E27FC236}">
              <a16:creationId xmlns:a16="http://schemas.microsoft.com/office/drawing/2014/main" id="{A1DEA197-5B49-48E7-9684-AD4EDF31B65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47" name="Text Box 18">
          <a:extLst>
            <a:ext uri="{FF2B5EF4-FFF2-40B4-BE49-F238E27FC236}">
              <a16:creationId xmlns:a16="http://schemas.microsoft.com/office/drawing/2014/main" id="{778CC92C-CA4E-48CF-9DDB-09DAC8B0188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48" name="Text Box 19">
          <a:extLst>
            <a:ext uri="{FF2B5EF4-FFF2-40B4-BE49-F238E27FC236}">
              <a16:creationId xmlns:a16="http://schemas.microsoft.com/office/drawing/2014/main" id="{89ED6055-2E5D-4998-A166-4754D6E3CC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1449" name="Text Box 16">
          <a:extLst>
            <a:ext uri="{FF2B5EF4-FFF2-40B4-BE49-F238E27FC236}">
              <a16:creationId xmlns:a16="http://schemas.microsoft.com/office/drawing/2014/main" id="{E6521214-F548-424D-8AA4-0C3ADF5CF97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1450" name="Text Box 17">
          <a:extLst>
            <a:ext uri="{FF2B5EF4-FFF2-40B4-BE49-F238E27FC236}">
              <a16:creationId xmlns:a16="http://schemas.microsoft.com/office/drawing/2014/main" id="{C149C442-EA42-40B6-BB0A-0F2D24E93CF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1451" name="Text Box 18">
          <a:extLst>
            <a:ext uri="{FF2B5EF4-FFF2-40B4-BE49-F238E27FC236}">
              <a16:creationId xmlns:a16="http://schemas.microsoft.com/office/drawing/2014/main" id="{089B247B-E164-4B0F-9C20-8BEE3C46E17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1452" name="Text Box 19">
          <a:extLst>
            <a:ext uri="{FF2B5EF4-FFF2-40B4-BE49-F238E27FC236}">
              <a16:creationId xmlns:a16="http://schemas.microsoft.com/office/drawing/2014/main" id="{C8B52FF1-7E11-4823-9948-4194C93E276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1453" name="Text Box 16">
          <a:extLst>
            <a:ext uri="{FF2B5EF4-FFF2-40B4-BE49-F238E27FC236}">
              <a16:creationId xmlns:a16="http://schemas.microsoft.com/office/drawing/2014/main" id="{E3D882E2-AD6F-49EC-930F-4F62FBAD228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1454" name="Text Box 17">
          <a:extLst>
            <a:ext uri="{FF2B5EF4-FFF2-40B4-BE49-F238E27FC236}">
              <a16:creationId xmlns:a16="http://schemas.microsoft.com/office/drawing/2014/main" id="{F4FCAAB3-791E-46E0-9B57-109D874C37B4}"/>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1455" name="Text Box 18">
          <a:extLst>
            <a:ext uri="{FF2B5EF4-FFF2-40B4-BE49-F238E27FC236}">
              <a16:creationId xmlns:a16="http://schemas.microsoft.com/office/drawing/2014/main" id="{8CC64D6C-E8CD-4E0C-87A6-C018A25EB43F}"/>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0</xdr:rowOff>
    </xdr:from>
    <xdr:ext cx="95250" cy="171450"/>
    <xdr:sp macro="" textlink="">
      <xdr:nvSpPr>
        <xdr:cNvPr id="1456" name="Text Box 19">
          <a:extLst>
            <a:ext uri="{FF2B5EF4-FFF2-40B4-BE49-F238E27FC236}">
              <a16:creationId xmlns:a16="http://schemas.microsoft.com/office/drawing/2014/main" id="{C9690526-1B6D-4211-8948-AA70CE973C1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504825</xdr:rowOff>
    </xdr:from>
    <xdr:ext cx="95250" cy="444014"/>
    <xdr:sp macro="" textlink="">
      <xdr:nvSpPr>
        <xdr:cNvPr id="1457" name="Text Box 15">
          <a:extLst>
            <a:ext uri="{FF2B5EF4-FFF2-40B4-BE49-F238E27FC236}">
              <a16:creationId xmlns:a16="http://schemas.microsoft.com/office/drawing/2014/main" id="{DDB0E9D7-8939-4AFD-885D-14B8C7616C7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58" name="Text Box 16">
          <a:extLst>
            <a:ext uri="{FF2B5EF4-FFF2-40B4-BE49-F238E27FC236}">
              <a16:creationId xmlns:a16="http://schemas.microsoft.com/office/drawing/2014/main" id="{31272CE9-D988-4309-9CE0-F0BBB683D65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59" name="Text Box 17">
          <a:extLst>
            <a:ext uri="{FF2B5EF4-FFF2-40B4-BE49-F238E27FC236}">
              <a16:creationId xmlns:a16="http://schemas.microsoft.com/office/drawing/2014/main" id="{67AD8855-FDDB-4061-B3F8-B3E3DD9518A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60" name="Text Box 18">
          <a:extLst>
            <a:ext uri="{FF2B5EF4-FFF2-40B4-BE49-F238E27FC236}">
              <a16:creationId xmlns:a16="http://schemas.microsoft.com/office/drawing/2014/main" id="{C270C43A-3DBE-45CB-87FE-467893B6AD3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1461" name="Text Box 19">
          <a:extLst>
            <a:ext uri="{FF2B5EF4-FFF2-40B4-BE49-F238E27FC236}">
              <a16:creationId xmlns:a16="http://schemas.microsoft.com/office/drawing/2014/main" id="{CC9CAF48-D439-4ADA-8301-38FC839F45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504825</xdr:rowOff>
    </xdr:from>
    <xdr:ext cx="95250" cy="442269"/>
    <xdr:sp macro="" textlink="">
      <xdr:nvSpPr>
        <xdr:cNvPr id="1462" name="Text Box 15">
          <a:extLst>
            <a:ext uri="{FF2B5EF4-FFF2-40B4-BE49-F238E27FC236}">
              <a16:creationId xmlns:a16="http://schemas.microsoft.com/office/drawing/2014/main" id="{7FFB9239-BEAD-440D-87A4-954B168F33E7}"/>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1463" name="Text Box 16">
          <a:extLst>
            <a:ext uri="{FF2B5EF4-FFF2-40B4-BE49-F238E27FC236}">
              <a16:creationId xmlns:a16="http://schemas.microsoft.com/office/drawing/2014/main" id="{A39B7394-0D41-4A28-9040-863EC3A155D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1464" name="Text Box 17">
          <a:extLst>
            <a:ext uri="{FF2B5EF4-FFF2-40B4-BE49-F238E27FC236}">
              <a16:creationId xmlns:a16="http://schemas.microsoft.com/office/drawing/2014/main" id="{ECDA8981-0231-43DD-986E-537AAD62397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1465" name="Text Box 18">
          <a:extLst>
            <a:ext uri="{FF2B5EF4-FFF2-40B4-BE49-F238E27FC236}">
              <a16:creationId xmlns:a16="http://schemas.microsoft.com/office/drawing/2014/main" id="{CB203DF9-12D8-44F7-A7A1-8687E2158678}"/>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1466" name="Text Box 16">
          <a:extLst>
            <a:ext uri="{FF2B5EF4-FFF2-40B4-BE49-F238E27FC236}">
              <a16:creationId xmlns:a16="http://schemas.microsoft.com/office/drawing/2014/main" id="{B355F9AC-1B6C-4610-B0BA-2307C003EF3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1467" name="Text Box 17">
          <a:extLst>
            <a:ext uri="{FF2B5EF4-FFF2-40B4-BE49-F238E27FC236}">
              <a16:creationId xmlns:a16="http://schemas.microsoft.com/office/drawing/2014/main" id="{25CEE37F-55F8-46AD-A395-35A07E84D3D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1468" name="Text Box 18">
          <a:extLst>
            <a:ext uri="{FF2B5EF4-FFF2-40B4-BE49-F238E27FC236}">
              <a16:creationId xmlns:a16="http://schemas.microsoft.com/office/drawing/2014/main" id="{CC502069-6C1D-4EA0-A22D-3EC7E19B370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1469" name="Text Box 19">
          <a:extLst>
            <a:ext uri="{FF2B5EF4-FFF2-40B4-BE49-F238E27FC236}">
              <a16:creationId xmlns:a16="http://schemas.microsoft.com/office/drawing/2014/main" id="{EE1D14BB-8FE3-47AA-A23D-738A5620EFF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1470" name="Text Box 16">
          <a:extLst>
            <a:ext uri="{FF2B5EF4-FFF2-40B4-BE49-F238E27FC236}">
              <a16:creationId xmlns:a16="http://schemas.microsoft.com/office/drawing/2014/main" id="{762CFF05-D738-4D48-BC18-1019D1BDEF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1471" name="Text Box 17">
          <a:extLst>
            <a:ext uri="{FF2B5EF4-FFF2-40B4-BE49-F238E27FC236}">
              <a16:creationId xmlns:a16="http://schemas.microsoft.com/office/drawing/2014/main" id="{59825447-49E2-4CAC-B4C0-3700FBC4AD1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1472" name="Text Box 18">
          <a:extLst>
            <a:ext uri="{FF2B5EF4-FFF2-40B4-BE49-F238E27FC236}">
              <a16:creationId xmlns:a16="http://schemas.microsoft.com/office/drawing/2014/main" id="{15AAA7D4-8CF7-45EF-BD2A-63A2008C664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8496"/>
    <xdr:sp macro="" textlink="">
      <xdr:nvSpPr>
        <xdr:cNvPr id="1474" name="Text Box 15">
          <a:extLst>
            <a:ext uri="{FF2B5EF4-FFF2-40B4-BE49-F238E27FC236}">
              <a16:creationId xmlns:a16="http://schemas.microsoft.com/office/drawing/2014/main" id="{7DE74C36-4DBE-4987-9428-D1C663728B26}"/>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504825</xdr:rowOff>
    </xdr:from>
    <xdr:ext cx="95250" cy="442269"/>
    <xdr:sp macro="" textlink="">
      <xdr:nvSpPr>
        <xdr:cNvPr id="1475" name="Text Box 15">
          <a:extLst>
            <a:ext uri="{FF2B5EF4-FFF2-40B4-BE49-F238E27FC236}">
              <a16:creationId xmlns:a16="http://schemas.microsoft.com/office/drawing/2014/main" id="{189826E8-8678-4506-B387-6C4A2011E61A}"/>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504825</xdr:rowOff>
    </xdr:from>
    <xdr:ext cx="95250" cy="442269"/>
    <xdr:sp macro="" textlink="">
      <xdr:nvSpPr>
        <xdr:cNvPr id="1476" name="Text Box 15">
          <a:extLst>
            <a:ext uri="{FF2B5EF4-FFF2-40B4-BE49-F238E27FC236}">
              <a16:creationId xmlns:a16="http://schemas.microsoft.com/office/drawing/2014/main" id="{F06D1C90-FC21-4422-AB39-6C7944595AA1}"/>
            </a:ext>
          </a:extLst>
        </xdr:cNvPr>
        <xdr:cNvSpPr txBox="1">
          <a:spLocks noChangeArrowheads="1"/>
        </xdr:cNvSpPr>
      </xdr:nvSpPr>
      <xdr:spPr bwMode="auto">
        <a:xfrm>
          <a:off x="48052182"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213632"/>
    <xdr:sp macro="" textlink="">
      <xdr:nvSpPr>
        <xdr:cNvPr id="1477" name="Text Box 15">
          <a:extLst>
            <a:ext uri="{FF2B5EF4-FFF2-40B4-BE49-F238E27FC236}">
              <a16:creationId xmlns:a16="http://schemas.microsoft.com/office/drawing/2014/main" id="{148538EE-45B1-4EE8-9E41-AB8A0CC0B4C1}"/>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331"/>
    <xdr:sp macro="" textlink="">
      <xdr:nvSpPr>
        <xdr:cNvPr id="1478" name="Text Box 15">
          <a:extLst>
            <a:ext uri="{FF2B5EF4-FFF2-40B4-BE49-F238E27FC236}">
              <a16:creationId xmlns:a16="http://schemas.microsoft.com/office/drawing/2014/main" id="{B34C32D0-2D25-47B2-8F9B-243BC3860349}"/>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xdr:row>
      <xdr:rowOff>170392</xdr:rowOff>
    </xdr:from>
    <xdr:ext cx="95250" cy="213632"/>
    <xdr:sp macro="" textlink="">
      <xdr:nvSpPr>
        <xdr:cNvPr id="1479" name="Text Box 15">
          <a:extLst>
            <a:ext uri="{FF2B5EF4-FFF2-40B4-BE49-F238E27FC236}">
              <a16:creationId xmlns:a16="http://schemas.microsoft.com/office/drawing/2014/main" id="{9125DF31-06EE-4A3F-905D-F70C95B4B562}"/>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80" name="Text Box 16">
          <a:extLst>
            <a:ext uri="{FF2B5EF4-FFF2-40B4-BE49-F238E27FC236}">
              <a16:creationId xmlns:a16="http://schemas.microsoft.com/office/drawing/2014/main" id="{00744E81-E8CC-41FE-9236-08845606E5DE}"/>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81" name="Text Box 17">
          <a:extLst>
            <a:ext uri="{FF2B5EF4-FFF2-40B4-BE49-F238E27FC236}">
              <a16:creationId xmlns:a16="http://schemas.microsoft.com/office/drawing/2014/main" id="{093468B3-0F55-4EAA-84DE-068D99DFF96A}"/>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82" name="Text Box 18">
          <a:extLst>
            <a:ext uri="{FF2B5EF4-FFF2-40B4-BE49-F238E27FC236}">
              <a16:creationId xmlns:a16="http://schemas.microsoft.com/office/drawing/2014/main" id="{543E5810-4E03-4D79-800B-E09376F3EB8D}"/>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83" name="Text Box 19">
          <a:extLst>
            <a:ext uri="{FF2B5EF4-FFF2-40B4-BE49-F238E27FC236}">
              <a16:creationId xmlns:a16="http://schemas.microsoft.com/office/drawing/2014/main" id="{93196C3A-D915-4F86-B806-B300195C311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84" name="Text Box 16">
          <a:extLst>
            <a:ext uri="{FF2B5EF4-FFF2-40B4-BE49-F238E27FC236}">
              <a16:creationId xmlns:a16="http://schemas.microsoft.com/office/drawing/2014/main" id="{F3622A50-11C1-4F62-B13C-476A65AA2177}"/>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85" name="Text Box 17">
          <a:extLst>
            <a:ext uri="{FF2B5EF4-FFF2-40B4-BE49-F238E27FC236}">
              <a16:creationId xmlns:a16="http://schemas.microsoft.com/office/drawing/2014/main" id="{D3BFB281-9E01-451D-BA7E-2A503CB9137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86" name="Text Box 18">
          <a:extLst>
            <a:ext uri="{FF2B5EF4-FFF2-40B4-BE49-F238E27FC236}">
              <a16:creationId xmlns:a16="http://schemas.microsoft.com/office/drawing/2014/main" id="{7D57D79F-3D81-4A6C-AFE5-10E4FF391679}"/>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87" name="Text Box 19">
          <a:extLst>
            <a:ext uri="{FF2B5EF4-FFF2-40B4-BE49-F238E27FC236}">
              <a16:creationId xmlns:a16="http://schemas.microsoft.com/office/drawing/2014/main" id="{3C38AF6E-028C-495B-BE5F-A078B9156895}"/>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1488" name="Text Box 16">
          <a:extLst>
            <a:ext uri="{FF2B5EF4-FFF2-40B4-BE49-F238E27FC236}">
              <a16:creationId xmlns:a16="http://schemas.microsoft.com/office/drawing/2014/main" id="{1C1E741B-28BB-4BDD-B09D-ADF48A6C29E5}"/>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1489" name="Text Box 17">
          <a:extLst>
            <a:ext uri="{FF2B5EF4-FFF2-40B4-BE49-F238E27FC236}">
              <a16:creationId xmlns:a16="http://schemas.microsoft.com/office/drawing/2014/main" id="{CF42996D-DF7E-41D1-9CCF-F6D502D4A609}"/>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1490" name="Text Box 18">
          <a:extLst>
            <a:ext uri="{FF2B5EF4-FFF2-40B4-BE49-F238E27FC236}">
              <a16:creationId xmlns:a16="http://schemas.microsoft.com/office/drawing/2014/main" id="{01D71F6F-554C-49A8-B0C3-4CD6B7301ECA}"/>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1491" name="Text Box 19">
          <a:extLst>
            <a:ext uri="{FF2B5EF4-FFF2-40B4-BE49-F238E27FC236}">
              <a16:creationId xmlns:a16="http://schemas.microsoft.com/office/drawing/2014/main" id="{C86287FC-4711-42AA-A91A-D3F5FDF67F26}"/>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014"/>
    <xdr:sp macro="" textlink="">
      <xdr:nvSpPr>
        <xdr:cNvPr id="1492" name="Text Box 15">
          <a:extLst>
            <a:ext uri="{FF2B5EF4-FFF2-40B4-BE49-F238E27FC236}">
              <a16:creationId xmlns:a16="http://schemas.microsoft.com/office/drawing/2014/main" id="{739E9CFD-9A73-4A01-800A-0C9436033EA8}"/>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93" name="Text Box 16">
          <a:extLst>
            <a:ext uri="{FF2B5EF4-FFF2-40B4-BE49-F238E27FC236}">
              <a16:creationId xmlns:a16="http://schemas.microsoft.com/office/drawing/2014/main" id="{A560A2E6-5712-4990-87B6-F7EE3F0A9E75}"/>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94" name="Text Box 17">
          <a:extLst>
            <a:ext uri="{FF2B5EF4-FFF2-40B4-BE49-F238E27FC236}">
              <a16:creationId xmlns:a16="http://schemas.microsoft.com/office/drawing/2014/main" id="{BFC72EE1-F6C8-4A1F-83EF-992C00D72F7F}"/>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95" name="Text Box 18">
          <a:extLst>
            <a:ext uri="{FF2B5EF4-FFF2-40B4-BE49-F238E27FC236}">
              <a16:creationId xmlns:a16="http://schemas.microsoft.com/office/drawing/2014/main" id="{198B9725-7657-40D4-9028-2AC213C8AB0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96" name="Text Box 19">
          <a:extLst>
            <a:ext uri="{FF2B5EF4-FFF2-40B4-BE49-F238E27FC236}">
              <a16:creationId xmlns:a16="http://schemas.microsoft.com/office/drawing/2014/main" id="{0B9E08C8-91AD-4E0D-97F8-84C325BF80D7}"/>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98" name="Text Box 16">
          <a:extLst>
            <a:ext uri="{FF2B5EF4-FFF2-40B4-BE49-F238E27FC236}">
              <a16:creationId xmlns:a16="http://schemas.microsoft.com/office/drawing/2014/main" id="{50C3660B-9C97-41C1-B80D-D3BB037E57D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99" name="Text Box 17">
          <a:extLst>
            <a:ext uri="{FF2B5EF4-FFF2-40B4-BE49-F238E27FC236}">
              <a16:creationId xmlns:a16="http://schemas.microsoft.com/office/drawing/2014/main" id="{90ADEE77-17E0-4BD6-B853-9D9DDC503E24}"/>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500" name="Text Box 18">
          <a:extLst>
            <a:ext uri="{FF2B5EF4-FFF2-40B4-BE49-F238E27FC236}">
              <a16:creationId xmlns:a16="http://schemas.microsoft.com/office/drawing/2014/main" id="{7A111372-4C3F-4451-8E0C-279387E868E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01" name="Text Box 16">
          <a:extLst>
            <a:ext uri="{FF2B5EF4-FFF2-40B4-BE49-F238E27FC236}">
              <a16:creationId xmlns:a16="http://schemas.microsoft.com/office/drawing/2014/main" id="{2EE27570-ADDA-434C-8368-599FA1317EC1}"/>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02" name="Text Box 17">
          <a:extLst>
            <a:ext uri="{FF2B5EF4-FFF2-40B4-BE49-F238E27FC236}">
              <a16:creationId xmlns:a16="http://schemas.microsoft.com/office/drawing/2014/main" id="{2A64FB21-FE50-418C-A0E3-5985DE3CE6B7}"/>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03" name="Text Box 18">
          <a:extLst>
            <a:ext uri="{FF2B5EF4-FFF2-40B4-BE49-F238E27FC236}">
              <a16:creationId xmlns:a16="http://schemas.microsoft.com/office/drawing/2014/main" id="{ED4A8E1A-9750-4D6B-B1CA-5AC60767FB78}"/>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04" name="Text Box 19">
          <a:extLst>
            <a:ext uri="{FF2B5EF4-FFF2-40B4-BE49-F238E27FC236}">
              <a16:creationId xmlns:a16="http://schemas.microsoft.com/office/drawing/2014/main" id="{CE891067-0AAF-44DD-BCD6-4939304D1329}"/>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05" name="Text Box 16">
          <a:extLst>
            <a:ext uri="{FF2B5EF4-FFF2-40B4-BE49-F238E27FC236}">
              <a16:creationId xmlns:a16="http://schemas.microsoft.com/office/drawing/2014/main" id="{AE8CA4B1-1867-49E0-A57D-7F00F10F504C}"/>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06" name="Text Box 17">
          <a:extLst>
            <a:ext uri="{FF2B5EF4-FFF2-40B4-BE49-F238E27FC236}">
              <a16:creationId xmlns:a16="http://schemas.microsoft.com/office/drawing/2014/main" id="{C9A97496-BE18-4152-830A-8A5527339503}"/>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07" name="Text Box 18">
          <a:extLst>
            <a:ext uri="{FF2B5EF4-FFF2-40B4-BE49-F238E27FC236}">
              <a16:creationId xmlns:a16="http://schemas.microsoft.com/office/drawing/2014/main" id="{C0775CE6-BB7C-428F-856C-B47912E87A16}"/>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508" name="Text Box 19">
          <a:extLst>
            <a:ext uri="{FF2B5EF4-FFF2-40B4-BE49-F238E27FC236}">
              <a16:creationId xmlns:a16="http://schemas.microsoft.com/office/drawing/2014/main" id="{94FD981D-A315-4894-BD60-96343604DB2D}"/>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09" name="Text Box 16">
          <a:extLst>
            <a:ext uri="{FF2B5EF4-FFF2-40B4-BE49-F238E27FC236}">
              <a16:creationId xmlns:a16="http://schemas.microsoft.com/office/drawing/2014/main" id="{B2CA7AAE-5640-4245-B37D-D9AFE1890E3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0" name="Text Box 17">
          <a:extLst>
            <a:ext uri="{FF2B5EF4-FFF2-40B4-BE49-F238E27FC236}">
              <a16:creationId xmlns:a16="http://schemas.microsoft.com/office/drawing/2014/main" id="{98CA5E7A-D5F7-4A5B-B03C-9CDB128F43EF}"/>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1" name="Text Box 18">
          <a:extLst>
            <a:ext uri="{FF2B5EF4-FFF2-40B4-BE49-F238E27FC236}">
              <a16:creationId xmlns:a16="http://schemas.microsoft.com/office/drawing/2014/main" id="{31A88C69-43AF-48E9-9143-6AE3494FC632}"/>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2" name="Text Box 19">
          <a:extLst>
            <a:ext uri="{FF2B5EF4-FFF2-40B4-BE49-F238E27FC236}">
              <a16:creationId xmlns:a16="http://schemas.microsoft.com/office/drawing/2014/main" id="{7AF13AA3-EF0A-4F5D-ACA5-9AB8BA99F413}"/>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8496"/>
    <xdr:sp macro="" textlink="">
      <xdr:nvSpPr>
        <xdr:cNvPr id="1513" name="Text Box 15">
          <a:extLst>
            <a:ext uri="{FF2B5EF4-FFF2-40B4-BE49-F238E27FC236}">
              <a16:creationId xmlns:a16="http://schemas.microsoft.com/office/drawing/2014/main" id="{A14F770B-D620-406A-B21D-E4C321B44781}"/>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4" name="Text Box 16">
          <a:extLst>
            <a:ext uri="{FF2B5EF4-FFF2-40B4-BE49-F238E27FC236}">
              <a16:creationId xmlns:a16="http://schemas.microsoft.com/office/drawing/2014/main" id="{E43E8CC7-A98E-4E61-9116-A5B4659ED9D3}"/>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5" name="Text Box 17">
          <a:extLst>
            <a:ext uri="{FF2B5EF4-FFF2-40B4-BE49-F238E27FC236}">
              <a16:creationId xmlns:a16="http://schemas.microsoft.com/office/drawing/2014/main" id="{4193BF55-423E-4A80-9595-A533EEEE6705}"/>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6" name="Text Box 18">
          <a:extLst>
            <a:ext uri="{FF2B5EF4-FFF2-40B4-BE49-F238E27FC236}">
              <a16:creationId xmlns:a16="http://schemas.microsoft.com/office/drawing/2014/main" id="{CB8EC99E-B74C-45AB-82F9-5BC4290FA27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7" name="Text Box 19">
          <a:extLst>
            <a:ext uri="{FF2B5EF4-FFF2-40B4-BE49-F238E27FC236}">
              <a16:creationId xmlns:a16="http://schemas.microsoft.com/office/drawing/2014/main" id="{4F9E109D-F330-4741-BBA4-0928762C092F}"/>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1518" name="Text Box 15">
          <a:extLst>
            <a:ext uri="{FF2B5EF4-FFF2-40B4-BE49-F238E27FC236}">
              <a16:creationId xmlns:a16="http://schemas.microsoft.com/office/drawing/2014/main" id="{91334606-1298-4078-BB55-AE050977BD83}"/>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19" name="Text Box 16">
          <a:extLst>
            <a:ext uri="{FF2B5EF4-FFF2-40B4-BE49-F238E27FC236}">
              <a16:creationId xmlns:a16="http://schemas.microsoft.com/office/drawing/2014/main" id="{ED611053-AA08-40BF-90F4-5DE12E56A604}"/>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0" name="Text Box 17">
          <a:extLst>
            <a:ext uri="{FF2B5EF4-FFF2-40B4-BE49-F238E27FC236}">
              <a16:creationId xmlns:a16="http://schemas.microsoft.com/office/drawing/2014/main" id="{B666A416-E08A-4134-AA44-8607C3C2B70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1" name="Text Box 18">
          <a:extLst>
            <a:ext uri="{FF2B5EF4-FFF2-40B4-BE49-F238E27FC236}">
              <a16:creationId xmlns:a16="http://schemas.microsoft.com/office/drawing/2014/main" id="{CA3C7053-4CF8-46F5-A633-7791F59F9FB5}"/>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2" name="Text Box 19">
          <a:extLst>
            <a:ext uri="{FF2B5EF4-FFF2-40B4-BE49-F238E27FC236}">
              <a16:creationId xmlns:a16="http://schemas.microsoft.com/office/drawing/2014/main" id="{6B657CBF-FE3D-4221-96B9-92AEB2502FE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1524" name="Text Box 15">
          <a:extLst>
            <a:ext uri="{FF2B5EF4-FFF2-40B4-BE49-F238E27FC236}">
              <a16:creationId xmlns:a16="http://schemas.microsoft.com/office/drawing/2014/main" id="{E0CA6FD4-0D78-4DDC-8F37-A02CB4EFE356}"/>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5" name="Text Box 16">
          <a:extLst>
            <a:ext uri="{FF2B5EF4-FFF2-40B4-BE49-F238E27FC236}">
              <a16:creationId xmlns:a16="http://schemas.microsoft.com/office/drawing/2014/main" id="{CB7347CF-46A4-4EA0-86CF-E749B1474A09}"/>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6" name="Text Box 17">
          <a:extLst>
            <a:ext uri="{FF2B5EF4-FFF2-40B4-BE49-F238E27FC236}">
              <a16:creationId xmlns:a16="http://schemas.microsoft.com/office/drawing/2014/main" id="{B04D1E89-C9FC-4B0C-B454-DDE51CE7F46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7" name="Text Box 18">
          <a:extLst>
            <a:ext uri="{FF2B5EF4-FFF2-40B4-BE49-F238E27FC236}">
              <a16:creationId xmlns:a16="http://schemas.microsoft.com/office/drawing/2014/main" id="{34BC1373-70A9-487A-9A6E-90D5525217DE}"/>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8" name="Text Box 19">
          <a:extLst>
            <a:ext uri="{FF2B5EF4-FFF2-40B4-BE49-F238E27FC236}">
              <a16:creationId xmlns:a16="http://schemas.microsoft.com/office/drawing/2014/main" id="{B2033E01-0D95-47AF-8496-7D2D0BE59DDC}"/>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1529" name="Text Box 15">
          <a:extLst>
            <a:ext uri="{FF2B5EF4-FFF2-40B4-BE49-F238E27FC236}">
              <a16:creationId xmlns:a16="http://schemas.microsoft.com/office/drawing/2014/main" id="{10B42D6B-D56A-4331-8197-77898F7768D8}"/>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1530" name="Text Box 15">
          <a:extLst>
            <a:ext uri="{FF2B5EF4-FFF2-40B4-BE49-F238E27FC236}">
              <a16:creationId xmlns:a16="http://schemas.microsoft.com/office/drawing/2014/main" id="{5456CFC5-867F-47B6-B1D9-25D50930036C}"/>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1531" name="Text Box 15">
          <a:extLst>
            <a:ext uri="{FF2B5EF4-FFF2-40B4-BE49-F238E27FC236}">
              <a16:creationId xmlns:a16="http://schemas.microsoft.com/office/drawing/2014/main" id="{A49AA27D-F3D1-4692-BC27-0B006F64D72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2" name="Text Box 16">
          <a:extLst>
            <a:ext uri="{FF2B5EF4-FFF2-40B4-BE49-F238E27FC236}">
              <a16:creationId xmlns:a16="http://schemas.microsoft.com/office/drawing/2014/main" id="{9598EBFC-D5D8-40BF-8BED-30C5F79DDB1C}"/>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3" name="Text Box 17">
          <a:extLst>
            <a:ext uri="{FF2B5EF4-FFF2-40B4-BE49-F238E27FC236}">
              <a16:creationId xmlns:a16="http://schemas.microsoft.com/office/drawing/2014/main" id="{6AE8D304-7516-4742-9CD5-31A4FF0847C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4" name="Text Box 18">
          <a:extLst>
            <a:ext uri="{FF2B5EF4-FFF2-40B4-BE49-F238E27FC236}">
              <a16:creationId xmlns:a16="http://schemas.microsoft.com/office/drawing/2014/main" id="{34212A20-11FD-4880-AC36-ADA2CD25CCC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213632"/>
    <xdr:sp macro="" textlink="">
      <xdr:nvSpPr>
        <xdr:cNvPr id="1535" name="Text Box 15">
          <a:extLst>
            <a:ext uri="{FF2B5EF4-FFF2-40B4-BE49-F238E27FC236}">
              <a16:creationId xmlns:a16="http://schemas.microsoft.com/office/drawing/2014/main" id="{827D1593-1E4A-43F9-A6D8-B4D24F74E14C}"/>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6" name="Text Box 16">
          <a:extLst>
            <a:ext uri="{FF2B5EF4-FFF2-40B4-BE49-F238E27FC236}">
              <a16:creationId xmlns:a16="http://schemas.microsoft.com/office/drawing/2014/main" id="{CA39D431-DC7D-4C04-8AB3-E83B00A8BFA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7" name="Text Box 17">
          <a:extLst>
            <a:ext uri="{FF2B5EF4-FFF2-40B4-BE49-F238E27FC236}">
              <a16:creationId xmlns:a16="http://schemas.microsoft.com/office/drawing/2014/main" id="{28DA5597-412A-4B1C-A197-4B43C3895AD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8" name="Text Box 18">
          <a:extLst>
            <a:ext uri="{FF2B5EF4-FFF2-40B4-BE49-F238E27FC236}">
              <a16:creationId xmlns:a16="http://schemas.microsoft.com/office/drawing/2014/main" id="{014CC820-A786-47F6-8982-DCE8080A5B7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9" name="Text Box 19">
          <a:extLst>
            <a:ext uri="{FF2B5EF4-FFF2-40B4-BE49-F238E27FC236}">
              <a16:creationId xmlns:a16="http://schemas.microsoft.com/office/drawing/2014/main" id="{3A2D3AE6-0509-46C6-BF91-63CFBC13D45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0" name="Text Box 16">
          <a:extLst>
            <a:ext uri="{FF2B5EF4-FFF2-40B4-BE49-F238E27FC236}">
              <a16:creationId xmlns:a16="http://schemas.microsoft.com/office/drawing/2014/main" id="{FD61AEC9-BE08-45D3-9394-60DD70D55B2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1" name="Text Box 17">
          <a:extLst>
            <a:ext uri="{FF2B5EF4-FFF2-40B4-BE49-F238E27FC236}">
              <a16:creationId xmlns:a16="http://schemas.microsoft.com/office/drawing/2014/main" id="{3933EB9E-342C-46A8-9AB4-391D446830A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2" name="Text Box 18">
          <a:extLst>
            <a:ext uri="{FF2B5EF4-FFF2-40B4-BE49-F238E27FC236}">
              <a16:creationId xmlns:a16="http://schemas.microsoft.com/office/drawing/2014/main" id="{AF52F17D-9264-4352-B851-D02ED2879C01}"/>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3" name="Text Box 19">
          <a:extLst>
            <a:ext uri="{FF2B5EF4-FFF2-40B4-BE49-F238E27FC236}">
              <a16:creationId xmlns:a16="http://schemas.microsoft.com/office/drawing/2014/main" id="{AED1A02B-0138-430B-8048-1767E785CBDB}"/>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44" name="Text Box 16">
          <a:extLst>
            <a:ext uri="{FF2B5EF4-FFF2-40B4-BE49-F238E27FC236}">
              <a16:creationId xmlns:a16="http://schemas.microsoft.com/office/drawing/2014/main" id="{FE768798-1A75-47C0-A971-041099BD0CB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45" name="Text Box 17">
          <a:extLst>
            <a:ext uri="{FF2B5EF4-FFF2-40B4-BE49-F238E27FC236}">
              <a16:creationId xmlns:a16="http://schemas.microsoft.com/office/drawing/2014/main" id="{E11F6D05-6B7B-495F-931D-CD67892F0E1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46" name="Text Box 18">
          <a:extLst>
            <a:ext uri="{FF2B5EF4-FFF2-40B4-BE49-F238E27FC236}">
              <a16:creationId xmlns:a16="http://schemas.microsoft.com/office/drawing/2014/main" id="{D951D338-D327-4A87-981C-94D812D84AD1}"/>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47" name="Text Box 19">
          <a:extLst>
            <a:ext uri="{FF2B5EF4-FFF2-40B4-BE49-F238E27FC236}">
              <a16:creationId xmlns:a16="http://schemas.microsoft.com/office/drawing/2014/main" id="{93B3E3A1-53BE-4981-953E-BD54C9070F1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48" name="Text Box 16">
          <a:extLst>
            <a:ext uri="{FF2B5EF4-FFF2-40B4-BE49-F238E27FC236}">
              <a16:creationId xmlns:a16="http://schemas.microsoft.com/office/drawing/2014/main" id="{4125C643-D169-4369-8B03-73D989AD39E5}"/>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49" name="Text Box 17">
          <a:extLst>
            <a:ext uri="{FF2B5EF4-FFF2-40B4-BE49-F238E27FC236}">
              <a16:creationId xmlns:a16="http://schemas.microsoft.com/office/drawing/2014/main" id="{38B11184-D6CE-48D5-8DC2-D766BEFB11EE}"/>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50" name="Text Box 18">
          <a:extLst>
            <a:ext uri="{FF2B5EF4-FFF2-40B4-BE49-F238E27FC236}">
              <a16:creationId xmlns:a16="http://schemas.microsoft.com/office/drawing/2014/main" id="{C7875718-6AB7-44A3-B454-E835749A59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51" name="Text Box 19">
          <a:extLst>
            <a:ext uri="{FF2B5EF4-FFF2-40B4-BE49-F238E27FC236}">
              <a16:creationId xmlns:a16="http://schemas.microsoft.com/office/drawing/2014/main" id="{FDC757AA-7267-409D-88B6-0F5A4B1FE92F}"/>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52" name="Text Box 16">
          <a:extLst>
            <a:ext uri="{FF2B5EF4-FFF2-40B4-BE49-F238E27FC236}">
              <a16:creationId xmlns:a16="http://schemas.microsoft.com/office/drawing/2014/main" id="{12DDE240-63A3-4E15-9DB8-C868C8420659}"/>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53" name="Text Box 17">
          <a:extLst>
            <a:ext uri="{FF2B5EF4-FFF2-40B4-BE49-F238E27FC236}">
              <a16:creationId xmlns:a16="http://schemas.microsoft.com/office/drawing/2014/main" id="{E14E1608-7D17-4337-B1F1-B7E2C2682453}"/>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54" name="Text Box 18">
          <a:extLst>
            <a:ext uri="{FF2B5EF4-FFF2-40B4-BE49-F238E27FC236}">
              <a16:creationId xmlns:a16="http://schemas.microsoft.com/office/drawing/2014/main" id="{BF4B87C2-50A9-4256-9F03-D2B4AFFCA22D}"/>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1555" name="Text Box 19">
          <a:extLst>
            <a:ext uri="{FF2B5EF4-FFF2-40B4-BE49-F238E27FC236}">
              <a16:creationId xmlns:a16="http://schemas.microsoft.com/office/drawing/2014/main" id="{2EA7D1CE-DA5B-412B-9381-959C5231C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014"/>
    <xdr:sp macro="" textlink="">
      <xdr:nvSpPr>
        <xdr:cNvPr id="1556" name="Text Box 15">
          <a:extLst>
            <a:ext uri="{FF2B5EF4-FFF2-40B4-BE49-F238E27FC236}">
              <a16:creationId xmlns:a16="http://schemas.microsoft.com/office/drawing/2014/main" id="{0D77432B-24BD-4397-B41A-7D17DC4BBDC3}"/>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57" name="Text Box 16">
          <a:extLst>
            <a:ext uri="{FF2B5EF4-FFF2-40B4-BE49-F238E27FC236}">
              <a16:creationId xmlns:a16="http://schemas.microsoft.com/office/drawing/2014/main" id="{B4B468B0-9F52-46A6-BA3D-4B3342010BC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58" name="Text Box 17">
          <a:extLst>
            <a:ext uri="{FF2B5EF4-FFF2-40B4-BE49-F238E27FC236}">
              <a16:creationId xmlns:a16="http://schemas.microsoft.com/office/drawing/2014/main" id="{F01B3B25-931A-4D9D-9C81-97D2F2148A8A}"/>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59" name="Text Box 18">
          <a:extLst>
            <a:ext uri="{FF2B5EF4-FFF2-40B4-BE49-F238E27FC236}">
              <a16:creationId xmlns:a16="http://schemas.microsoft.com/office/drawing/2014/main" id="{4753B3BB-3CD2-423E-9EA6-A16D857B5E57}"/>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60" name="Text Box 19">
          <a:extLst>
            <a:ext uri="{FF2B5EF4-FFF2-40B4-BE49-F238E27FC236}">
              <a16:creationId xmlns:a16="http://schemas.microsoft.com/office/drawing/2014/main" id="{06CB2CD5-4D79-499B-A3AF-AAC6AA8408A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1561" name="Text Box 15">
          <a:extLst>
            <a:ext uri="{FF2B5EF4-FFF2-40B4-BE49-F238E27FC236}">
              <a16:creationId xmlns:a16="http://schemas.microsoft.com/office/drawing/2014/main" id="{46CAB5E6-1473-4108-9ADC-3C9A7154BF64}"/>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62" name="Text Box 16">
          <a:extLst>
            <a:ext uri="{FF2B5EF4-FFF2-40B4-BE49-F238E27FC236}">
              <a16:creationId xmlns:a16="http://schemas.microsoft.com/office/drawing/2014/main" id="{457AB3BF-5D27-4DBD-BEE9-F5C5E5F8F6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63" name="Text Box 17">
          <a:extLst>
            <a:ext uri="{FF2B5EF4-FFF2-40B4-BE49-F238E27FC236}">
              <a16:creationId xmlns:a16="http://schemas.microsoft.com/office/drawing/2014/main" id="{12EE7C86-EBC5-4493-95C0-5B6F3992AD38}"/>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64" name="Text Box 18">
          <a:extLst>
            <a:ext uri="{FF2B5EF4-FFF2-40B4-BE49-F238E27FC236}">
              <a16:creationId xmlns:a16="http://schemas.microsoft.com/office/drawing/2014/main" id="{61613A39-1DAE-4B49-9DFD-5C9253D8A141}"/>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65" name="Text Box 16">
          <a:extLst>
            <a:ext uri="{FF2B5EF4-FFF2-40B4-BE49-F238E27FC236}">
              <a16:creationId xmlns:a16="http://schemas.microsoft.com/office/drawing/2014/main" id="{B09074E0-1B62-4A61-8D28-80B3E620E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66" name="Text Box 17">
          <a:extLst>
            <a:ext uri="{FF2B5EF4-FFF2-40B4-BE49-F238E27FC236}">
              <a16:creationId xmlns:a16="http://schemas.microsoft.com/office/drawing/2014/main" id="{4027B645-8E7A-492D-A347-9C835B226CFC}"/>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67" name="Text Box 18">
          <a:extLst>
            <a:ext uri="{FF2B5EF4-FFF2-40B4-BE49-F238E27FC236}">
              <a16:creationId xmlns:a16="http://schemas.microsoft.com/office/drawing/2014/main" id="{D44228D8-26C4-4FC2-874E-79B3EDF2B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68" name="Text Box 19">
          <a:extLst>
            <a:ext uri="{FF2B5EF4-FFF2-40B4-BE49-F238E27FC236}">
              <a16:creationId xmlns:a16="http://schemas.microsoft.com/office/drawing/2014/main" id="{4281097B-CE1F-4EAE-8618-8F57171D1366}"/>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69" name="Text Box 16">
          <a:extLst>
            <a:ext uri="{FF2B5EF4-FFF2-40B4-BE49-F238E27FC236}">
              <a16:creationId xmlns:a16="http://schemas.microsoft.com/office/drawing/2014/main" id="{5C0200A8-9C10-44FC-B638-953AA25599C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70" name="Text Box 17">
          <a:extLst>
            <a:ext uri="{FF2B5EF4-FFF2-40B4-BE49-F238E27FC236}">
              <a16:creationId xmlns:a16="http://schemas.microsoft.com/office/drawing/2014/main" id="{BD588144-5027-46E8-8783-66D0DCC7A667}"/>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71" name="Text Box 18">
          <a:extLst>
            <a:ext uri="{FF2B5EF4-FFF2-40B4-BE49-F238E27FC236}">
              <a16:creationId xmlns:a16="http://schemas.microsoft.com/office/drawing/2014/main" id="{78931F9B-6984-4CEB-BE78-C621405813ED}"/>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72" name="Text Box 19">
          <a:extLst>
            <a:ext uri="{FF2B5EF4-FFF2-40B4-BE49-F238E27FC236}">
              <a16:creationId xmlns:a16="http://schemas.microsoft.com/office/drawing/2014/main" id="{8E62D781-6342-4F58-BAF1-42FB840B6DB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1573" name="Text Box 15">
          <a:extLst>
            <a:ext uri="{FF2B5EF4-FFF2-40B4-BE49-F238E27FC236}">
              <a16:creationId xmlns:a16="http://schemas.microsoft.com/office/drawing/2014/main" id="{9A730AA6-B09C-4931-B5D7-9B4E48762E3B}"/>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1574" name="Text Box 15">
          <a:extLst>
            <a:ext uri="{FF2B5EF4-FFF2-40B4-BE49-F238E27FC236}">
              <a16:creationId xmlns:a16="http://schemas.microsoft.com/office/drawing/2014/main" id="{66857527-B58D-4282-8AE1-A6B32C694DC1}"/>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504825</xdr:rowOff>
    </xdr:from>
    <xdr:ext cx="95250" cy="442269"/>
    <xdr:sp macro="" textlink="">
      <xdr:nvSpPr>
        <xdr:cNvPr id="1575" name="Text Box 15">
          <a:extLst>
            <a:ext uri="{FF2B5EF4-FFF2-40B4-BE49-F238E27FC236}">
              <a16:creationId xmlns:a16="http://schemas.microsoft.com/office/drawing/2014/main" id="{121D662A-258A-4E21-9FC5-E40A33C31DFD}"/>
            </a:ext>
          </a:extLst>
        </xdr:cNvPr>
        <xdr:cNvSpPr txBox="1">
          <a:spLocks noChangeArrowheads="1"/>
        </xdr:cNvSpPr>
      </xdr:nvSpPr>
      <xdr:spPr bwMode="auto">
        <a:xfrm>
          <a:off x="15690273"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1576" name="Text Box 15">
          <a:extLst>
            <a:ext uri="{FF2B5EF4-FFF2-40B4-BE49-F238E27FC236}">
              <a16:creationId xmlns:a16="http://schemas.microsoft.com/office/drawing/2014/main" id="{FBEF3D98-BE6A-4C4C-ACFF-C85E56268F5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1577" name="Text Box 15">
          <a:extLst>
            <a:ext uri="{FF2B5EF4-FFF2-40B4-BE49-F238E27FC236}">
              <a16:creationId xmlns:a16="http://schemas.microsoft.com/office/drawing/2014/main" id="{FF2D76C3-87AB-460D-AC91-4C25E407BED3}"/>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213632"/>
    <xdr:sp macro="" textlink="">
      <xdr:nvSpPr>
        <xdr:cNvPr id="1578" name="Text Box 15">
          <a:extLst>
            <a:ext uri="{FF2B5EF4-FFF2-40B4-BE49-F238E27FC236}">
              <a16:creationId xmlns:a16="http://schemas.microsoft.com/office/drawing/2014/main" id="{80868FC0-3E98-46DC-88EB-E975E747B3AD}"/>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579" name="Text Box 16">
          <a:extLst>
            <a:ext uri="{FF2B5EF4-FFF2-40B4-BE49-F238E27FC236}">
              <a16:creationId xmlns:a16="http://schemas.microsoft.com/office/drawing/2014/main" id="{7592F477-4C97-414A-A590-635B1A3AFE97}"/>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580" name="Text Box 17">
          <a:extLst>
            <a:ext uri="{FF2B5EF4-FFF2-40B4-BE49-F238E27FC236}">
              <a16:creationId xmlns:a16="http://schemas.microsoft.com/office/drawing/2014/main" id="{D01B1E0C-8F64-4881-AFA0-1B4D7E1E41B1}"/>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581" name="Text Box 18">
          <a:extLst>
            <a:ext uri="{FF2B5EF4-FFF2-40B4-BE49-F238E27FC236}">
              <a16:creationId xmlns:a16="http://schemas.microsoft.com/office/drawing/2014/main" id="{1C2A6337-B65E-47BD-BC94-02E92A7D8C95}"/>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582" name="Text Box 19">
          <a:extLst>
            <a:ext uri="{FF2B5EF4-FFF2-40B4-BE49-F238E27FC236}">
              <a16:creationId xmlns:a16="http://schemas.microsoft.com/office/drawing/2014/main" id="{26620325-AFEB-4C14-8081-3CF1FD64AF86}"/>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583" name="Text Box 16">
          <a:extLst>
            <a:ext uri="{FF2B5EF4-FFF2-40B4-BE49-F238E27FC236}">
              <a16:creationId xmlns:a16="http://schemas.microsoft.com/office/drawing/2014/main" id="{AA87B871-F505-4134-B599-51106FE5BD5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584" name="Text Box 17">
          <a:extLst>
            <a:ext uri="{FF2B5EF4-FFF2-40B4-BE49-F238E27FC236}">
              <a16:creationId xmlns:a16="http://schemas.microsoft.com/office/drawing/2014/main" id="{6BF17569-B708-4124-9254-FC0A2735BC5C}"/>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585" name="Text Box 18">
          <a:extLst>
            <a:ext uri="{FF2B5EF4-FFF2-40B4-BE49-F238E27FC236}">
              <a16:creationId xmlns:a16="http://schemas.microsoft.com/office/drawing/2014/main" id="{E90EC142-046D-4C55-8A88-3EFD222516B7}"/>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586" name="Text Box 19">
          <a:extLst>
            <a:ext uri="{FF2B5EF4-FFF2-40B4-BE49-F238E27FC236}">
              <a16:creationId xmlns:a16="http://schemas.microsoft.com/office/drawing/2014/main" id="{1A3DDC16-72C3-40DB-BA8A-6EEA428914F4}"/>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587" name="Text Box 16">
          <a:extLst>
            <a:ext uri="{FF2B5EF4-FFF2-40B4-BE49-F238E27FC236}">
              <a16:creationId xmlns:a16="http://schemas.microsoft.com/office/drawing/2014/main" id="{E27F9379-264B-4277-87B1-BAE005AC6595}"/>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588" name="Text Box 17">
          <a:extLst>
            <a:ext uri="{FF2B5EF4-FFF2-40B4-BE49-F238E27FC236}">
              <a16:creationId xmlns:a16="http://schemas.microsoft.com/office/drawing/2014/main" id="{B77FBF61-049B-4BAE-8398-3A47138B4909}"/>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589" name="Text Box 18">
          <a:extLst>
            <a:ext uri="{FF2B5EF4-FFF2-40B4-BE49-F238E27FC236}">
              <a16:creationId xmlns:a16="http://schemas.microsoft.com/office/drawing/2014/main" id="{7DC62485-9466-41A0-832E-4008323C14F7}"/>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1590" name="Text Box 19">
          <a:extLst>
            <a:ext uri="{FF2B5EF4-FFF2-40B4-BE49-F238E27FC236}">
              <a16:creationId xmlns:a16="http://schemas.microsoft.com/office/drawing/2014/main" id="{8861D871-CF73-4087-9F3D-3E27A95BF75B}"/>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591" name="Text Box 16">
          <a:extLst>
            <a:ext uri="{FF2B5EF4-FFF2-40B4-BE49-F238E27FC236}">
              <a16:creationId xmlns:a16="http://schemas.microsoft.com/office/drawing/2014/main" id="{77E2D468-7A6F-4130-9FB6-9B0A049A50FF}"/>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592" name="Text Box 17">
          <a:extLst>
            <a:ext uri="{FF2B5EF4-FFF2-40B4-BE49-F238E27FC236}">
              <a16:creationId xmlns:a16="http://schemas.microsoft.com/office/drawing/2014/main" id="{E6A589EB-309F-481E-AF6D-8A370FE72D22}"/>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593" name="Text Box 18">
          <a:extLst>
            <a:ext uri="{FF2B5EF4-FFF2-40B4-BE49-F238E27FC236}">
              <a16:creationId xmlns:a16="http://schemas.microsoft.com/office/drawing/2014/main" id="{14F9D488-B9C6-443D-98E4-B1013724239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1594" name="Text Box 19">
          <a:extLst>
            <a:ext uri="{FF2B5EF4-FFF2-40B4-BE49-F238E27FC236}">
              <a16:creationId xmlns:a16="http://schemas.microsoft.com/office/drawing/2014/main" id="{723ED325-F8CF-4306-81EC-FB87639D7BF9}"/>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595" name="Text Box 16">
          <a:extLst>
            <a:ext uri="{FF2B5EF4-FFF2-40B4-BE49-F238E27FC236}">
              <a16:creationId xmlns:a16="http://schemas.microsoft.com/office/drawing/2014/main" id="{B3234C51-08EB-469B-A4DD-1B9642E2E1A9}"/>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596" name="Text Box 17">
          <a:extLst>
            <a:ext uri="{FF2B5EF4-FFF2-40B4-BE49-F238E27FC236}">
              <a16:creationId xmlns:a16="http://schemas.microsoft.com/office/drawing/2014/main" id="{18DA1026-19D7-4C9D-BC31-3F650D8490B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1597" name="Text Box 18">
          <a:extLst>
            <a:ext uri="{FF2B5EF4-FFF2-40B4-BE49-F238E27FC236}">
              <a16:creationId xmlns:a16="http://schemas.microsoft.com/office/drawing/2014/main" id="{F067DF14-EF9D-4E2B-9EFB-DD4E6C664FEB}"/>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598" name="Text Box 16">
          <a:extLst>
            <a:ext uri="{FF2B5EF4-FFF2-40B4-BE49-F238E27FC236}">
              <a16:creationId xmlns:a16="http://schemas.microsoft.com/office/drawing/2014/main" id="{0040CC2D-1486-43DE-928C-C0966C26731F}"/>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599" name="Text Box 17">
          <a:extLst>
            <a:ext uri="{FF2B5EF4-FFF2-40B4-BE49-F238E27FC236}">
              <a16:creationId xmlns:a16="http://schemas.microsoft.com/office/drawing/2014/main" id="{235497A7-E1A0-4337-B5D7-9F1D654DB758}"/>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00" name="Text Box 18">
          <a:extLst>
            <a:ext uri="{FF2B5EF4-FFF2-40B4-BE49-F238E27FC236}">
              <a16:creationId xmlns:a16="http://schemas.microsoft.com/office/drawing/2014/main" id="{228D0AAD-1963-410D-8AE4-AF4A5C66DF0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01" name="Text Box 19">
          <a:extLst>
            <a:ext uri="{FF2B5EF4-FFF2-40B4-BE49-F238E27FC236}">
              <a16:creationId xmlns:a16="http://schemas.microsoft.com/office/drawing/2014/main" id="{255D6614-745E-4A7C-A57F-902AB7D5B22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02" name="Text Box 16">
          <a:extLst>
            <a:ext uri="{FF2B5EF4-FFF2-40B4-BE49-F238E27FC236}">
              <a16:creationId xmlns:a16="http://schemas.microsoft.com/office/drawing/2014/main" id="{71535F2F-28AF-499B-B5DD-F1E2CA6548C9}"/>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03" name="Text Box 17">
          <a:extLst>
            <a:ext uri="{FF2B5EF4-FFF2-40B4-BE49-F238E27FC236}">
              <a16:creationId xmlns:a16="http://schemas.microsoft.com/office/drawing/2014/main" id="{8DDD459A-6E93-4B13-9B5E-4F3900E5D94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04" name="Text Box 18">
          <a:extLst>
            <a:ext uri="{FF2B5EF4-FFF2-40B4-BE49-F238E27FC236}">
              <a16:creationId xmlns:a16="http://schemas.microsoft.com/office/drawing/2014/main" id="{7B10EA4C-1988-490F-8717-C0D4FFD4160B}"/>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1605" name="Text Box 19">
          <a:extLst>
            <a:ext uri="{FF2B5EF4-FFF2-40B4-BE49-F238E27FC236}">
              <a16:creationId xmlns:a16="http://schemas.microsoft.com/office/drawing/2014/main" id="{E1B6476D-255D-41A0-A7E8-B8251227CE1D}"/>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06" name="Text Box 16">
          <a:extLst>
            <a:ext uri="{FF2B5EF4-FFF2-40B4-BE49-F238E27FC236}">
              <a16:creationId xmlns:a16="http://schemas.microsoft.com/office/drawing/2014/main" id="{27DBA62A-A187-446E-856B-0408E5650C55}"/>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07" name="Text Box 17">
          <a:extLst>
            <a:ext uri="{FF2B5EF4-FFF2-40B4-BE49-F238E27FC236}">
              <a16:creationId xmlns:a16="http://schemas.microsoft.com/office/drawing/2014/main" id="{127D5FCA-3C75-40CC-9951-00A08B419B1B}"/>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08" name="Text Box 18">
          <a:extLst>
            <a:ext uri="{FF2B5EF4-FFF2-40B4-BE49-F238E27FC236}">
              <a16:creationId xmlns:a16="http://schemas.microsoft.com/office/drawing/2014/main" id="{29E3D086-F282-4ABE-8569-A05657DB1CB2}"/>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09" name="Text Box 19">
          <a:extLst>
            <a:ext uri="{FF2B5EF4-FFF2-40B4-BE49-F238E27FC236}">
              <a16:creationId xmlns:a16="http://schemas.microsoft.com/office/drawing/2014/main" id="{7AEDF135-6564-45D4-AC92-A0910EF62D23}"/>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61691"/>
    <xdr:sp macro="" textlink="">
      <xdr:nvSpPr>
        <xdr:cNvPr id="1610" name="Text Box 15">
          <a:extLst>
            <a:ext uri="{FF2B5EF4-FFF2-40B4-BE49-F238E27FC236}">
              <a16:creationId xmlns:a16="http://schemas.microsoft.com/office/drawing/2014/main" id="{1412B394-D3CC-4AB9-843F-1071280087A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11" name="Text Box 16">
          <a:extLst>
            <a:ext uri="{FF2B5EF4-FFF2-40B4-BE49-F238E27FC236}">
              <a16:creationId xmlns:a16="http://schemas.microsoft.com/office/drawing/2014/main" id="{DB9A8FF1-C79A-4305-9D77-28C1D12AE02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12" name="Text Box 17">
          <a:extLst>
            <a:ext uri="{FF2B5EF4-FFF2-40B4-BE49-F238E27FC236}">
              <a16:creationId xmlns:a16="http://schemas.microsoft.com/office/drawing/2014/main" id="{A2C2C059-9238-41E9-A304-FAECAA30783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13" name="Text Box 18">
          <a:extLst>
            <a:ext uri="{FF2B5EF4-FFF2-40B4-BE49-F238E27FC236}">
              <a16:creationId xmlns:a16="http://schemas.microsoft.com/office/drawing/2014/main" id="{3781FA22-9C98-49F8-8B15-AF3ABC485DC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14" name="Text Box 19">
          <a:extLst>
            <a:ext uri="{FF2B5EF4-FFF2-40B4-BE49-F238E27FC236}">
              <a16:creationId xmlns:a16="http://schemas.microsoft.com/office/drawing/2014/main" id="{F83D04CF-01C4-4572-8D27-4661FB5EC1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1615" name="Text Box 15">
          <a:extLst>
            <a:ext uri="{FF2B5EF4-FFF2-40B4-BE49-F238E27FC236}">
              <a16:creationId xmlns:a16="http://schemas.microsoft.com/office/drawing/2014/main" id="{DA7F112F-2078-4C4B-8BC8-B4B74D7CC72C}"/>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16" name="Text Box 16">
          <a:extLst>
            <a:ext uri="{FF2B5EF4-FFF2-40B4-BE49-F238E27FC236}">
              <a16:creationId xmlns:a16="http://schemas.microsoft.com/office/drawing/2014/main" id="{59823262-3FEB-4553-91E8-D315770CF2CA}"/>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17" name="Text Box 17">
          <a:extLst>
            <a:ext uri="{FF2B5EF4-FFF2-40B4-BE49-F238E27FC236}">
              <a16:creationId xmlns:a16="http://schemas.microsoft.com/office/drawing/2014/main" id="{B2E70B7B-99DD-4BB6-976F-1F05840041AC}"/>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18" name="Text Box 18">
          <a:extLst>
            <a:ext uri="{FF2B5EF4-FFF2-40B4-BE49-F238E27FC236}">
              <a16:creationId xmlns:a16="http://schemas.microsoft.com/office/drawing/2014/main" id="{7468E110-680B-4F91-9A77-DBE57A321733}"/>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1619" name="Text Box 19">
          <a:extLst>
            <a:ext uri="{FF2B5EF4-FFF2-40B4-BE49-F238E27FC236}">
              <a16:creationId xmlns:a16="http://schemas.microsoft.com/office/drawing/2014/main" id="{F16393AB-EA07-48AA-855D-85DCA4A2AB7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504825</xdr:rowOff>
    </xdr:from>
    <xdr:ext cx="95250" cy="442269"/>
    <xdr:sp macro="" textlink="">
      <xdr:nvSpPr>
        <xdr:cNvPr id="1620" name="Text Box 15">
          <a:extLst>
            <a:ext uri="{FF2B5EF4-FFF2-40B4-BE49-F238E27FC236}">
              <a16:creationId xmlns:a16="http://schemas.microsoft.com/office/drawing/2014/main" id="{C39790C6-A6D5-4106-84A7-5495225FC3E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014"/>
    <xdr:sp macro="" textlink="">
      <xdr:nvSpPr>
        <xdr:cNvPr id="1621" name="Text Box 15">
          <a:extLst>
            <a:ext uri="{FF2B5EF4-FFF2-40B4-BE49-F238E27FC236}">
              <a16:creationId xmlns:a16="http://schemas.microsoft.com/office/drawing/2014/main" id="{8E8B2DC0-9461-4C4F-A476-1A1ECF70C124}"/>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22" name="Text Box 16">
          <a:extLst>
            <a:ext uri="{FF2B5EF4-FFF2-40B4-BE49-F238E27FC236}">
              <a16:creationId xmlns:a16="http://schemas.microsoft.com/office/drawing/2014/main" id="{E1DD7180-8A35-4B88-9494-7D1BFBBFDEC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23" name="Text Box 17">
          <a:extLst>
            <a:ext uri="{FF2B5EF4-FFF2-40B4-BE49-F238E27FC236}">
              <a16:creationId xmlns:a16="http://schemas.microsoft.com/office/drawing/2014/main" id="{844412B3-5C1A-49C2-BFB1-6D316214C82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24" name="Text Box 18">
          <a:extLst>
            <a:ext uri="{FF2B5EF4-FFF2-40B4-BE49-F238E27FC236}">
              <a16:creationId xmlns:a16="http://schemas.microsoft.com/office/drawing/2014/main" id="{5C0D1B44-DCAD-4858-95BB-C02178B197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625" name="Text Box 19">
          <a:extLst>
            <a:ext uri="{FF2B5EF4-FFF2-40B4-BE49-F238E27FC236}">
              <a16:creationId xmlns:a16="http://schemas.microsoft.com/office/drawing/2014/main" id="{301ED08A-52EC-47CD-BEAA-1F3C6D213BE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1626" name="Text Box 15">
          <a:extLst>
            <a:ext uri="{FF2B5EF4-FFF2-40B4-BE49-F238E27FC236}">
              <a16:creationId xmlns:a16="http://schemas.microsoft.com/office/drawing/2014/main" id="{E168CF8E-4FDC-48CE-80CE-5712AFBE95B9}"/>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1627" name="Text Box 15">
          <a:extLst>
            <a:ext uri="{FF2B5EF4-FFF2-40B4-BE49-F238E27FC236}">
              <a16:creationId xmlns:a16="http://schemas.microsoft.com/office/drawing/2014/main" id="{7B7EC614-2E99-480C-BD2E-8BFBC3F97926}"/>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1628" name="Text Box 15">
          <a:extLst>
            <a:ext uri="{FF2B5EF4-FFF2-40B4-BE49-F238E27FC236}">
              <a16:creationId xmlns:a16="http://schemas.microsoft.com/office/drawing/2014/main" id="{2C4CE3A4-49E9-4FF5-AF0D-8CE5954FB49B}"/>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29" name="Text Box 16">
          <a:extLst>
            <a:ext uri="{FF2B5EF4-FFF2-40B4-BE49-F238E27FC236}">
              <a16:creationId xmlns:a16="http://schemas.microsoft.com/office/drawing/2014/main" id="{6414322D-2FFB-44DA-B2C6-99FF6E9A58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30" name="Text Box 17">
          <a:extLst>
            <a:ext uri="{FF2B5EF4-FFF2-40B4-BE49-F238E27FC236}">
              <a16:creationId xmlns:a16="http://schemas.microsoft.com/office/drawing/2014/main" id="{50A7B3A1-FA6B-4CE1-ADDB-CAFB29E8B8AC}"/>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631" name="Text Box 18">
          <a:extLst>
            <a:ext uri="{FF2B5EF4-FFF2-40B4-BE49-F238E27FC236}">
              <a16:creationId xmlns:a16="http://schemas.microsoft.com/office/drawing/2014/main" id="{AB1DE6DB-40FD-463A-959E-150B85C533E2}"/>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213632"/>
    <xdr:sp macro="" textlink="">
      <xdr:nvSpPr>
        <xdr:cNvPr id="1632" name="Text Box 15">
          <a:extLst>
            <a:ext uri="{FF2B5EF4-FFF2-40B4-BE49-F238E27FC236}">
              <a16:creationId xmlns:a16="http://schemas.microsoft.com/office/drawing/2014/main" id="{54790E5C-A57A-4D2D-B7CC-05F86DB8442B}"/>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33" name="Text Box 16">
          <a:extLst>
            <a:ext uri="{FF2B5EF4-FFF2-40B4-BE49-F238E27FC236}">
              <a16:creationId xmlns:a16="http://schemas.microsoft.com/office/drawing/2014/main" id="{EEC83748-1B3F-473B-A67E-9F3E3ADE14F3}"/>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34" name="Text Box 17">
          <a:extLst>
            <a:ext uri="{FF2B5EF4-FFF2-40B4-BE49-F238E27FC236}">
              <a16:creationId xmlns:a16="http://schemas.microsoft.com/office/drawing/2014/main" id="{30DA2991-3477-4E5C-AF4A-B4075A31ED7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35" name="Text Box 18">
          <a:extLst>
            <a:ext uri="{FF2B5EF4-FFF2-40B4-BE49-F238E27FC236}">
              <a16:creationId xmlns:a16="http://schemas.microsoft.com/office/drawing/2014/main" id="{2860D349-913B-482E-BB67-AFC2952CA3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36" name="Text Box 19">
          <a:extLst>
            <a:ext uri="{FF2B5EF4-FFF2-40B4-BE49-F238E27FC236}">
              <a16:creationId xmlns:a16="http://schemas.microsoft.com/office/drawing/2014/main" id="{04BE7F07-C784-44CD-B8F8-64732852E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37" name="Text Box 16">
          <a:extLst>
            <a:ext uri="{FF2B5EF4-FFF2-40B4-BE49-F238E27FC236}">
              <a16:creationId xmlns:a16="http://schemas.microsoft.com/office/drawing/2014/main" id="{A05253B8-45E2-414B-BBB1-F8FFDEAC68A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38" name="Text Box 17">
          <a:extLst>
            <a:ext uri="{FF2B5EF4-FFF2-40B4-BE49-F238E27FC236}">
              <a16:creationId xmlns:a16="http://schemas.microsoft.com/office/drawing/2014/main" id="{95C47D64-0DCA-4C63-A54A-129A3814C2BE}"/>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39" name="Text Box 18">
          <a:extLst>
            <a:ext uri="{FF2B5EF4-FFF2-40B4-BE49-F238E27FC236}">
              <a16:creationId xmlns:a16="http://schemas.microsoft.com/office/drawing/2014/main" id="{C2E1DE94-65D6-4A67-9FA6-E58EA115BF76}"/>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640" name="Text Box 19">
          <a:extLst>
            <a:ext uri="{FF2B5EF4-FFF2-40B4-BE49-F238E27FC236}">
              <a16:creationId xmlns:a16="http://schemas.microsoft.com/office/drawing/2014/main" id="{9E95B9FA-5D23-43FB-9984-E80091C3CBDC}"/>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41" name="Text Box 16">
          <a:extLst>
            <a:ext uri="{FF2B5EF4-FFF2-40B4-BE49-F238E27FC236}">
              <a16:creationId xmlns:a16="http://schemas.microsoft.com/office/drawing/2014/main" id="{83750FB9-4755-40C3-B19E-2F03AFCA422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42" name="Text Box 17">
          <a:extLst>
            <a:ext uri="{FF2B5EF4-FFF2-40B4-BE49-F238E27FC236}">
              <a16:creationId xmlns:a16="http://schemas.microsoft.com/office/drawing/2014/main" id="{24524B73-93C5-44D4-A406-68E15F665A08}"/>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43" name="Text Box 18">
          <a:extLst>
            <a:ext uri="{FF2B5EF4-FFF2-40B4-BE49-F238E27FC236}">
              <a16:creationId xmlns:a16="http://schemas.microsoft.com/office/drawing/2014/main" id="{66096F3A-CAD9-4335-AF25-28025DEEDBD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44" name="Text Box 19">
          <a:extLst>
            <a:ext uri="{FF2B5EF4-FFF2-40B4-BE49-F238E27FC236}">
              <a16:creationId xmlns:a16="http://schemas.microsoft.com/office/drawing/2014/main" id="{A2FC7731-36F7-4294-B4EF-CEADA09DD20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45" name="Text Box 16">
          <a:extLst>
            <a:ext uri="{FF2B5EF4-FFF2-40B4-BE49-F238E27FC236}">
              <a16:creationId xmlns:a16="http://schemas.microsoft.com/office/drawing/2014/main" id="{C8A659F4-33BB-4C2E-B042-168B7CAD21DC}"/>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46" name="Text Box 17">
          <a:extLst>
            <a:ext uri="{FF2B5EF4-FFF2-40B4-BE49-F238E27FC236}">
              <a16:creationId xmlns:a16="http://schemas.microsoft.com/office/drawing/2014/main" id="{42F7E8E5-76E9-40FD-8D87-61AE78E07CB3}"/>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47" name="Text Box 18">
          <a:extLst>
            <a:ext uri="{FF2B5EF4-FFF2-40B4-BE49-F238E27FC236}">
              <a16:creationId xmlns:a16="http://schemas.microsoft.com/office/drawing/2014/main" id="{CC8C9B9C-F986-4B31-9AA0-B07471D30F58}"/>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48" name="Text Box 19">
          <a:extLst>
            <a:ext uri="{FF2B5EF4-FFF2-40B4-BE49-F238E27FC236}">
              <a16:creationId xmlns:a16="http://schemas.microsoft.com/office/drawing/2014/main" id="{39BB9AAF-4B0B-4860-A1D8-6F8EEBFD910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49" name="Text Box 16">
          <a:extLst>
            <a:ext uri="{FF2B5EF4-FFF2-40B4-BE49-F238E27FC236}">
              <a16:creationId xmlns:a16="http://schemas.microsoft.com/office/drawing/2014/main" id="{D21837B3-3831-4CA4-8EF6-40F3C800F24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50" name="Text Box 17">
          <a:extLst>
            <a:ext uri="{FF2B5EF4-FFF2-40B4-BE49-F238E27FC236}">
              <a16:creationId xmlns:a16="http://schemas.microsoft.com/office/drawing/2014/main" id="{0114841F-BBF4-461A-84AA-ECE530573A6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51" name="Text Box 18">
          <a:extLst>
            <a:ext uri="{FF2B5EF4-FFF2-40B4-BE49-F238E27FC236}">
              <a16:creationId xmlns:a16="http://schemas.microsoft.com/office/drawing/2014/main" id="{67CB7E94-6C62-4054-8A95-B262275A7C53}"/>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1652" name="Text Box 19">
          <a:extLst>
            <a:ext uri="{FF2B5EF4-FFF2-40B4-BE49-F238E27FC236}">
              <a16:creationId xmlns:a16="http://schemas.microsoft.com/office/drawing/2014/main" id="{C1141003-FBF7-4DE0-BB74-6F5A2C75B87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014"/>
    <xdr:sp macro="" textlink="">
      <xdr:nvSpPr>
        <xdr:cNvPr id="1653" name="Text Box 15">
          <a:extLst>
            <a:ext uri="{FF2B5EF4-FFF2-40B4-BE49-F238E27FC236}">
              <a16:creationId xmlns:a16="http://schemas.microsoft.com/office/drawing/2014/main" id="{06A0F2D0-9912-4DB0-BE46-5406F39B9EC2}"/>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54" name="Text Box 16">
          <a:extLst>
            <a:ext uri="{FF2B5EF4-FFF2-40B4-BE49-F238E27FC236}">
              <a16:creationId xmlns:a16="http://schemas.microsoft.com/office/drawing/2014/main" id="{6BE32E41-E383-46B1-9077-F0F1F58DCCF3}"/>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55" name="Text Box 17">
          <a:extLst>
            <a:ext uri="{FF2B5EF4-FFF2-40B4-BE49-F238E27FC236}">
              <a16:creationId xmlns:a16="http://schemas.microsoft.com/office/drawing/2014/main" id="{E3DAAACA-FC78-4129-BBF8-7A1C9A337B2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56" name="Text Box 18">
          <a:extLst>
            <a:ext uri="{FF2B5EF4-FFF2-40B4-BE49-F238E27FC236}">
              <a16:creationId xmlns:a16="http://schemas.microsoft.com/office/drawing/2014/main" id="{9C3E43EF-2988-4CA1-805A-7B870010343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657" name="Text Box 19">
          <a:extLst>
            <a:ext uri="{FF2B5EF4-FFF2-40B4-BE49-F238E27FC236}">
              <a16:creationId xmlns:a16="http://schemas.microsoft.com/office/drawing/2014/main" id="{2D1BE19D-EF45-495C-9B7B-E2BB310C08C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1658" name="Text Box 15">
          <a:extLst>
            <a:ext uri="{FF2B5EF4-FFF2-40B4-BE49-F238E27FC236}">
              <a16:creationId xmlns:a16="http://schemas.microsoft.com/office/drawing/2014/main" id="{45E645C3-1E97-43F8-89A0-8B7B9E01ACC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59" name="Text Box 16">
          <a:extLst>
            <a:ext uri="{FF2B5EF4-FFF2-40B4-BE49-F238E27FC236}">
              <a16:creationId xmlns:a16="http://schemas.microsoft.com/office/drawing/2014/main" id="{81FA51E0-70F4-45CA-9A00-604A44F4DA1B}"/>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60" name="Text Box 17">
          <a:extLst>
            <a:ext uri="{FF2B5EF4-FFF2-40B4-BE49-F238E27FC236}">
              <a16:creationId xmlns:a16="http://schemas.microsoft.com/office/drawing/2014/main" id="{9A408680-E8C5-40B4-A1C0-A7E2A0227DE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661" name="Text Box 18">
          <a:extLst>
            <a:ext uri="{FF2B5EF4-FFF2-40B4-BE49-F238E27FC236}">
              <a16:creationId xmlns:a16="http://schemas.microsoft.com/office/drawing/2014/main" id="{76D68A74-4061-4475-8A3E-C8008C2BF9F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62" name="Text Box 16">
          <a:extLst>
            <a:ext uri="{FF2B5EF4-FFF2-40B4-BE49-F238E27FC236}">
              <a16:creationId xmlns:a16="http://schemas.microsoft.com/office/drawing/2014/main" id="{6D191F1B-8E28-4590-B09C-7880DC0BD6C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63" name="Text Box 17">
          <a:extLst>
            <a:ext uri="{FF2B5EF4-FFF2-40B4-BE49-F238E27FC236}">
              <a16:creationId xmlns:a16="http://schemas.microsoft.com/office/drawing/2014/main" id="{3C149710-8BF2-430C-AD5E-EB786E596EA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64" name="Text Box 18">
          <a:extLst>
            <a:ext uri="{FF2B5EF4-FFF2-40B4-BE49-F238E27FC236}">
              <a16:creationId xmlns:a16="http://schemas.microsoft.com/office/drawing/2014/main" id="{2FF4C6FA-3296-4FE8-89D2-9EF3B02C7D9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65" name="Text Box 19">
          <a:extLst>
            <a:ext uri="{FF2B5EF4-FFF2-40B4-BE49-F238E27FC236}">
              <a16:creationId xmlns:a16="http://schemas.microsoft.com/office/drawing/2014/main" id="{90A49E4C-31BC-4763-B7B0-1BFCC0B8F94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66" name="Text Box 16">
          <a:extLst>
            <a:ext uri="{FF2B5EF4-FFF2-40B4-BE49-F238E27FC236}">
              <a16:creationId xmlns:a16="http://schemas.microsoft.com/office/drawing/2014/main" id="{33587A3F-094F-4FA5-B469-CC930090590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67" name="Text Box 17">
          <a:extLst>
            <a:ext uri="{FF2B5EF4-FFF2-40B4-BE49-F238E27FC236}">
              <a16:creationId xmlns:a16="http://schemas.microsoft.com/office/drawing/2014/main" id="{10D2993A-AE64-4388-8BC6-BCEE0A47FA9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68" name="Text Box 18">
          <a:extLst>
            <a:ext uri="{FF2B5EF4-FFF2-40B4-BE49-F238E27FC236}">
              <a16:creationId xmlns:a16="http://schemas.microsoft.com/office/drawing/2014/main" id="{86195BAB-7869-4D3B-B86A-296AF858E9E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69" name="Text Box 19">
          <a:extLst>
            <a:ext uri="{FF2B5EF4-FFF2-40B4-BE49-F238E27FC236}">
              <a16:creationId xmlns:a16="http://schemas.microsoft.com/office/drawing/2014/main" id="{D4DDD01A-976D-4F12-81D9-061D164B73E2}"/>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1670" name="Text Box 15">
          <a:extLst>
            <a:ext uri="{FF2B5EF4-FFF2-40B4-BE49-F238E27FC236}">
              <a16:creationId xmlns:a16="http://schemas.microsoft.com/office/drawing/2014/main" id="{8776B3DC-1BC0-483B-84C9-4DE4B34974FE}"/>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1671" name="Text Box 15">
          <a:extLst>
            <a:ext uri="{FF2B5EF4-FFF2-40B4-BE49-F238E27FC236}">
              <a16:creationId xmlns:a16="http://schemas.microsoft.com/office/drawing/2014/main" id="{7860BEC5-5627-48B8-A69B-E95CD058244A}"/>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504825</xdr:rowOff>
    </xdr:from>
    <xdr:ext cx="95250" cy="442269"/>
    <xdr:sp macro="" textlink="">
      <xdr:nvSpPr>
        <xdr:cNvPr id="1672" name="Text Box 15">
          <a:extLst>
            <a:ext uri="{FF2B5EF4-FFF2-40B4-BE49-F238E27FC236}">
              <a16:creationId xmlns:a16="http://schemas.microsoft.com/office/drawing/2014/main" id="{EB24D09C-6278-464D-81A8-B9C92D7E064E}"/>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1673" name="Text Box 15">
          <a:extLst>
            <a:ext uri="{FF2B5EF4-FFF2-40B4-BE49-F238E27FC236}">
              <a16:creationId xmlns:a16="http://schemas.microsoft.com/office/drawing/2014/main" id="{4D41578B-15BF-447A-BC93-234D3531B566}"/>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1674" name="Text Box 15">
          <a:extLst>
            <a:ext uri="{FF2B5EF4-FFF2-40B4-BE49-F238E27FC236}">
              <a16:creationId xmlns:a16="http://schemas.microsoft.com/office/drawing/2014/main" id="{ABE95BA8-8168-46A8-B534-962B83696366}"/>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213632"/>
    <xdr:sp macro="" textlink="">
      <xdr:nvSpPr>
        <xdr:cNvPr id="1675" name="Text Box 15">
          <a:extLst>
            <a:ext uri="{FF2B5EF4-FFF2-40B4-BE49-F238E27FC236}">
              <a16:creationId xmlns:a16="http://schemas.microsoft.com/office/drawing/2014/main" id="{6964A56E-7DE8-4F35-9D9D-CCAA6E286D76}"/>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676" name="Text Box 16">
          <a:extLst>
            <a:ext uri="{FF2B5EF4-FFF2-40B4-BE49-F238E27FC236}">
              <a16:creationId xmlns:a16="http://schemas.microsoft.com/office/drawing/2014/main" id="{04081449-A0B4-4503-8BB6-6A9DAEF313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677" name="Text Box 17">
          <a:extLst>
            <a:ext uri="{FF2B5EF4-FFF2-40B4-BE49-F238E27FC236}">
              <a16:creationId xmlns:a16="http://schemas.microsoft.com/office/drawing/2014/main" id="{8548E9FC-F3FA-421C-98AE-7E1C27FA3D1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678" name="Text Box 18">
          <a:extLst>
            <a:ext uri="{FF2B5EF4-FFF2-40B4-BE49-F238E27FC236}">
              <a16:creationId xmlns:a16="http://schemas.microsoft.com/office/drawing/2014/main" id="{DFEC4DE6-46C0-4DD4-B3D2-B6092E7F865F}"/>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679" name="Text Box 19">
          <a:extLst>
            <a:ext uri="{FF2B5EF4-FFF2-40B4-BE49-F238E27FC236}">
              <a16:creationId xmlns:a16="http://schemas.microsoft.com/office/drawing/2014/main" id="{E2F6B95B-B651-4520-A691-D71FED3B008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680" name="Text Box 16">
          <a:extLst>
            <a:ext uri="{FF2B5EF4-FFF2-40B4-BE49-F238E27FC236}">
              <a16:creationId xmlns:a16="http://schemas.microsoft.com/office/drawing/2014/main" id="{C6FBE87F-8625-4BB7-B27D-D3E3D4267D81}"/>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681" name="Text Box 17">
          <a:extLst>
            <a:ext uri="{FF2B5EF4-FFF2-40B4-BE49-F238E27FC236}">
              <a16:creationId xmlns:a16="http://schemas.microsoft.com/office/drawing/2014/main" id="{D218F2A4-6E41-4F8C-B36E-5AFDD64E0392}"/>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682" name="Text Box 18">
          <a:extLst>
            <a:ext uri="{FF2B5EF4-FFF2-40B4-BE49-F238E27FC236}">
              <a16:creationId xmlns:a16="http://schemas.microsoft.com/office/drawing/2014/main" id="{6414758D-6A22-4284-AED0-EB6F24F8A8B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683" name="Text Box 19">
          <a:extLst>
            <a:ext uri="{FF2B5EF4-FFF2-40B4-BE49-F238E27FC236}">
              <a16:creationId xmlns:a16="http://schemas.microsoft.com/office/drawing/2014/main" id="{197278CC-D4BA-4B3E-961B-8C8F7CD1123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684" name="Text Box 16">
          <a:extLst>
            <a:ext uri="{FF2B5EF4-FFF2-40B4-BE49-F238E27FC236}">
              <a16:creationId xmlns:a16="http://schemas.microsoft.com/office/drawing/2014/main" id="{DAF65640-361B-4E12-9F42-4A1160AD982B}"/>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685" name="Text Box 17">
          <a:extLst>
            <a:ext uri="{FF2B5EF4-FFF2-40B4-BE49-F238E27FC236}">
              <a16:creationId xmlns:a16="http://schemas.microsoft.com/office/drawing/2014/main" id="{661A5465-D736-4D02-BC33-8A572A543318}"/>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686" name="Text Box 18">
          <a:extLst>
            <a:ext uri="{FF2B5EF4-FFF2-40B4-BE49-F238E27FC236}">
              <a16:creationId xmlns:a16="http://schemas.microsoft.com/office/drawing/2014/main" id="{56D701A3-8548-459D-89F3-570A75DA562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1687" name="Text Box 19">
          <a:extLst>
            <a:ext uri="{FF2B5EF4-FFF2-40B4-BE49-F238E27FC236}">
              <a16:creationId xmlns:a16="http://schemas.microsoft.com/office/drawing/2014/main" id="{6F2DAC43-C7ED-49A8-A3C4-2652E489DC43}"/>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4014"/>
    <xdr:sp macro="" textlink="">
      <xdr:nvSpPr>
        <xdr:cNvPr id="1688" name="Text Box 15">
          <a:extLst>
            <a:ext uri="{FF2B5EF4-FFF2-40B4-BE49-F238E27FC236}">
              <a16:creationId xmlns:a16="http://schemas.microsoft.com/office/drawing/2014/main" id="{B6AF91A6-C0B1-4EDC-B29E-60282DD4FF24}"/>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689" name="Text Box 16">
          <a:extLst>
            <a:ext uri="{FF2B5EF4-FFF2-40B4-BE49-F238E27FC236}">
              <a16:creationId xmlns:a16="http://schemas.microsoft.com/office/drawing/2014/main" id="{F0493820-E4F4-492B-9280-EA29A94808C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690" name="Text Box 17">
          <a:extLst>
            <a:ext uri="{FF2B5EF4-FFF2-40B4-BE49-F238E27FC236}">
              <a16:creationId xmlns:a16="http://schemas.microsoft.com/office/drawing/2014/main" id="{9A2F2192-E922-469A-B108-493B26BD3365}"/>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691" name="Text Box 18">
          <a:extLst>
            <a:ext uri="{FF2B5EF4-FFF2-40B4-BE49-F238E27FC236}">
              <a16:creationId xmlns:a16="http://schemas.microsoft.com/office/drawing/2014/main" id="{51CD7565-2900-4013-9419-AC8B8D12640D}"/>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1692" name="Text Box 19">
          <a:extLst>
            <a:ext uri="{FF2B5EF4-FFF2-40B4-BE49-F238E27FC236}">
              <a16:creationId xmlns:a16="http://schemas.microsoft.com/office/drawing/2014/main" id="{2913D4CF-2D4B-4CD4-8691-E1D5CA0A091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442269"/>
    <xdr:sp macro="" textlink="">
      <xdr:nvSpPr>
        <xdr:cNvPr id="1693" name="Text Box 15">
          <a:extLst>
            <a:ext uri="{FF2B5EF4-FFF2-40B4-BE49-F238E27FC236}">
              <a16:creationId xmlns:a16="http://schemas.microsoft.com/office/drawing/2014/main" id="{CBE71CA5-7DCE-42E5-B287-22AD5113A6D9}"/>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694" name="Text Box 16">
          <a:extLst>
            <a:ext uri="{FF2B5EF4-FFF2-40B4-BE49-F238E27FC236}">
              <a16:creationId xmlns:a16="http://schemas.microsoft.com/office/drawing/2014/main" id="{7A556319-79CC-4287-B135-1BD28173EE4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695" name="Text Box 17">
          <a:extLst>
            <a:ext uri="{FF2B5EF4-FFF2-40B4-BE49-F238E27FC236}">
              <a16:creationId xmlns:a16="http://schemas.microsoft.com/office/drawing/2014/main" id="{EEB8C71A-8396-4F60-B6FC-B5985306A10E}"/>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1696" name="Text Box 18">
          <a:extLst>
            <a:ext uri="{FF2B5EF4-FFF2-40B4-BE49-F238E27FC236}">
              <a16:creationId xmlns:a16="http://schemas.microsoft.com/office/drawing/2014/main" id="{8E087A3F-0F8D-4BEA-B194-718A7C22FA2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697" name="Text Box 16">
          <a:extLst>
            <a:ext uri="{FF2B5EF4-FFF2-40B4-BE49-F238E27FC236}">
              <a16:creationId xmlns:a16="http://schemas.microsoft.com/office/drawing/2014/main" id="{D4CFE1C8-962B-4869-A88F-2073F702D328}"/>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698" name="Text Box 17">
          <a:extLst>
            <a:ext uri="{FF2B5EF4-FFF2-40B4-BE49-F238E27FC236}">
              <a16:creationId xmlns:a16="http://schemas.microsoft.com/office/drawing/2014/main" id="{83E508AD-F368-408E-8579-FB05BE0E6DE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699" name="Text Box 18">
          <a:extLst>
            <a:ext uri="{FF2B5EF4-FFF2-40B4-BE49-F238E27FC236}">
              <a16:creationId xmlns:a16="http://schemas.microsoft.com/office/drawing/2014/main" id="{0EFA6D46-9D92-4C79-B053-27559B5D744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00" name="Text Box 19">
          <a:extLst>
            <a:ext uri="{FF2B5EF4-FFF2-40B4-BE49-F238E27FC236}">
              <a16:creationId xmlns:a16="http://schemas.microsoft.com/office/drawing/2014/main" id="{A8421C5C-C0D1-4E24-9950-20156F2D41B5}"/>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01" name="Text Box 16">
          <a:extLst>
            <a:ext uri="{FF2B5EF4-FFF2-40B4-BE49-F238E27FC236}">
              <a16:creationId xmlns:a16="http://schemas.microsoft.com/office/drawing/2014/main" id="{930851DA-F6E6-4BE2-953B-C445717EFE12}"/>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02" name="Text Box 17">
          <a:extLst>
            <a:ext uri="{FF2B5EF4-FFF2-40B4-BE49-F238E27FC236}">
              <a16:creationId xmlns:a16="http://schemas.microsoft.com/office/drawing/2014/main" id="{BD52F94A-90C4-4227-A999-1BD287FEBD6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03" name="Text Box 18">
          <a:extLst>
            <a:ext uri="{FF2B5EF4-FFF2-40B4-BE49-F238E27FC236}">
              <a16:creationId xmlns:a16="http://schemas.microsoft.com/office/drawing/2014/main" id="{A5AB7C97-73BB-4EAD-B5D2-29353E960EB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1704" name="Text Box 19">
          <a:extLst>
            <a:ext uri="{FF2B5EF4-FFF2-40B4-BE49-F238E27FC236}">
              <a16:creationId xmlns:a16="http://schemas.microsoft.com/office/drawing/2014/main" id="{E69604FA-8867-40AA-A5E6-E5C7D19C561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05" name="Text Box 16">
          <a:extLst>
            <a:ext uri="{FF2B5EF4-FFF2-40B4-BE49-F238E27FC236}">
              <a16:creationId xmlns:a16="http://schemas.microsoft.com/office/drawing/2014/main" id="{DB3FC387-9027-4870-B862-07D5C85207B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06" name="Text Box 17">
          <a:extLst>
            <a:ext uri="{FF2B5EF4-FFF2-40B4-BE49-F238E27FC236}">
              <a16:creationId xmlns:a16="http://schemas.microsoft.com/office/drawing/2014/main" id="{E26FCE46-0B48-48F1-BBD8-149CAAD1842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07" name="Text Box 18">
          <a:extLst>
            <a:ext uri="{FF2B5EF4-FFF2-40B4-BE49-F238E27FC236}">
              <a16:creationId xmlns:a16="http://schemas.microsoft.com/office/drawing/2014/main" id="{3BAEE067-78CD-4137-B09E-EA88B7A7D61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08" name="Text Box 19">
          <a:extLst>
            <a:ext uri="{FF2B5EF4-FFF2-40B4-BE49-F238E27FC236}">
              <a16:creationId xmlns:a16="http://schemas.microsoft.com/office/drawing/2014/main" id="{78EDC750-86E0-4E4E-AE47-72589B71F41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1709" name="Text Box 15">
          <a:extLst>
            <a:ext uri="{FF2B5EF4-FFF2-40B4-BE49-F238E27FC236}">
              <a16:creationId xmlns:a16="http://schemas.microsoft.com/office/drawing/2014/main" id="{48B429E5-1A8D-4F31-8931-A5435B3F1A88}"/>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10" name="Text Box 16">
          <a:extLst>
            <a:ext uri="{FF2B5EF4-FFF2-40B4-BE49-F238E27FC236}">
              <a16:creationId xmlns:a16="http://schemas.microsoft.com/office/drawing/2014/main" id="{05C0A4D1-3FBF-4263-8CEE-7CA18FEA24A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11" name="Text Box 17">
          <a:extLst>
            <a:ext uri="{FF2B5EF4-FFF2-40B4-BE49-F238E27FC236}">
              <a16:creationId xmlns:a16="http://schemas.microsoft.com/office/drawing/2014/main" id="{869EB2AA-CDD6-4E78-BBE4-6C2BB8FA67F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12" name="Text Box 18">
          <a:extLst>
            <a:ext uri="{FF2B5EF4-FFF2-40B4-BE49-F238E27FC236}">
              <a16:creationId xmlns:a16="http://schemas.microsoft.com/office/drawing/2014/main" id="{4A55016E-C64C-4E03-ADBC-D05B2DC5CF2B}"/>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13" name="Text Box 19">
          <a:extLst>
            <a:ext uri="{FF2B5EF4-FFF2-40B4-BE49-F238E27FC236}">
              <a16:creationId xmlns:a16="http://schemas.microsoft.com/office/drawing/2014/main" id="{CF9AFC24-2987-4204-A224-CDF8BD639F55}"/>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1714" name="Text Box 15">
          <a:extLst>
            <a:ext uri="{FF2B5EF4-FFF2-40B4-BE49-F238E27FC236}">
              <a16:creationId xmlns:a16="http://schemas.microsoft.com/office/drawing/2014/main" id="{BA2E2CEF-E5BE-470E-ABCB-FFAB2E3137CE}"/>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15" name="Text Box 16">
          <a:extLst>
            <a:ext uri="{FF2B5EF4-FFF2-40B4-BE49-F238E27FC236}">
              <a16:creationId xmlns:a16="http://schemas.microsoft.com/office/drawing/2014/main" id="{8CEBD58B-AB55-4910-A556-A5B44EEF5F1A}"/>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16" name="Text Box 17">
          <a:extLst>
            <a:ext uri="{FF2B5EF4-FFF2-40B4-BE49-F238E27FC236}">
              <a16:creationId xmlns:a16="http://schemas.microsoft.com/office/drawing/2014/main" id="{126F7280-B7D6-41E9-9472-177DBABDBF1D}"/>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17" name="Text Box 18">
          <a:extLst>
            <a:ext uri="{FF2B5EF4-FFF2-40B4-BE49-F238E27FC236}">
              <a16:creationId xmlns:a16="http://schemas.microsoft.com/office/drawing/2014/main" id="{122100DA-AC02-47FC-93E4-ACCF340B1023}"/>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1718" name="Text Box 19">
          <a:extLst>
            <a:ext uri="{FF2B5EF4-FFF2-40B4-BE49-F238E27FC236}">
              <a16:creationId xmlns:a16="http://schemas.microsoft.com/office/drawing/2014/main" id="{29E6B330-B1C0-439C-B6B8-4825D9D69E5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504825</xdr:rowOff>
    </xdr:from>
    <xdr:ext cx="95250" cy="442269"/>
    <xdr:sp macro="" textlink="">
      <xdr:nvSpPr>
        <xdr:cNvPr id="1719" name="Text Box 15">
          <a:extLst>
            <a:ext uri="{FF2B5EF4-FFF2-40B4-BE49-F238E27FC236}">
              <a16:creationId xmlns:a16="http://schemas.microsoft.com/office/drawing/2014/main" id="{5598523A-452E-482C-A749-20DEA3A3FCFD}"/>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014"/>
    <xdr:sp macro="" textlink="">
      <xdr:nvSpPr>
        <xdr:cNvPr id="1720" name="Text Box 15">
          <a:extLst>
            <a:ext uri="{FF2B5EF4-FFF2-40B4-BE49-F238E27FC236}">
              <a16:creationId xmlns:a16="http://schemas.microsoft.com/office/drawing/2014/main" id="{E46F0CCF-A521-42DD-AC45-7B05389967E1}"/>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21" name="Text Box 16">
          <a:extLst>
            <a:ext uri="{FF2B5EF4-FFF2-40B4-BE49-F238E27FC236}">
              <a16:creationId xmlns:a16="http://schemas.microsoft.com/office/drawing/2014/main" id="{65D19D2B-EAE9-422C-BBE4-F5C07B73299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22" name="Text Box 17">
          <a:extLst>
            <a:ext uri="{FF2B5EF4-FFF2-40B4-BE49-F238E27FC236}">
              <a16:creationId xmlns:a16="http://schemas.microsoft.com/office/drawing/2014/main" id="{82D30CF2-D2DC-40AB-B582-856347D65A9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23" name="Text Box 18">
          <a:extLst>
            <a:ext uri="{FF2B5EF4-FFF2-40B4-BE49-F238E27FC236}">
              <a16:creationId xmlns:a16="http://schemas.microsoft.com/office/drawing/2014/main" id="{1CB1FA4E-AA54-40C5-8BFC-FD22EFAF83C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724" name="Text Box 19">
          <a:extLst>
            <a:ext uri="{FF2B5EF4-FFF2-40B4-BE49-F238E27FC236}">
              <a16:creationId xmlns:a16="http://schemas.microsoft.com/office/drawing/2014/main" id="{4F8B4276-DC7D-4EAA-981D-C6848182CAF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1725" name="Text Box 15">
          <a:extLst>
            <a:ext uri="{FF2B5EF4-FFF2-40B4-BE49-F238E27FC236}">
              <a16:creationId xmlns:a16="http://schemas.microsoft.com/office/drawing/2014/main" id="{DFB65EFB-E0BB-4A5A-A93D-4BFE7149A7F8}"/>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1726" name="Text Box 15">
          <a:extLst>
            <a:ext uri="{FF2B5EF4-FFF2-40B4-BE49-F238E27FC236}">
              <a16:creationId xmlns:a16="http://schemas.microsoft.com/office/drawing/2014/main" id="{DE2DF730-B209-4879-86C5-5235A8016A01}"/>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1727" name="Text Box 15">
          <a:extLst>
            <a:ext uri="{FF2B5EF4-FFF2-40B4-BE49-F238E27FC236}">
              <a16:creationId xmlns:a16="http://schemas.microsoft.com/office/drawing/2014/main" id="{385D7972-E253-4432-8F9D-450B6A74425F}"/>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28" name="Text Box 16">
          <a:extLst>
            <a:ext uri="{FF2B5EF4-FFF2-40B4-BE49-F238E27FC236}">
              <a16:creationId xmlns:a16="http://schemas.microsoft.com/office/drawing/2014/main" id="{A8FBC231-4CBB-4A2B-A9E4-ECDC00CA77F2}"/>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29" name="Text Box 17">
          <a:extLst>
            <a:ext uri="{FF2B5EF4-FFF2-40B4-BE49-F238E27FC236}">
              <a16:creationId xmlns:a16="http://schemas.microsoft.com/office/drawing/2014/main" id="{316D4B57-6A31-4D23-930B-27F46BC7778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730" name="Text Box 18">
          <a:extLst>
            <a:ext uri="{FF2B5EF4-FFF2-40B4-BE49-F238E27FC236}">
              <a16:creationId xmlns:a16="http://schemas.microsoft.com/office/drawing/2014/main" id="{5E628F91-38CF-4C1D-B1F9-F42EB7CF285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213632"/>
    <xdr:sp macro="" textlink="">
      <xdr:nvSpPr>
        <xdr:cNvPr id="1731" name="Text Box 15">
          <a:extLst>
            <a:ext uri="{FF2B5EF4-FFF2-40B4-BE49-F238E27FC236}">
              <a16:creationId xmlns:a16="http://schemas.microsoft.com/office/drawing/2014/main" id="{4EB69B2E-1189-4CD2-9555-0D2E533931D2}"/>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32" name="Text Box 16">
          <a:extLst>
            <a:ext uri="{FF2B5EF4-FFF2-40B4-BE49-F238E27FC236}">
              <a16:creationId xmlns:a16="http://schemas.microsoft.com/office/drawing/2014/main" id="{3186638C-9369-45FD-8952-7D840622AEB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33" name="Text Box 17">
          <a:extLst>
            <a:ext uri="{FF2B5EF4-FFF2-40B4-BE49-F238E27FC236}">
              <a16:creationId xmlns:a16="http://schemas.microsoft.com/office/drawing/2014/main" id="{37C4C08D-AAB3-4DB1-9CA5-2431618194A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34" name="Text Box 18">
          <a:extLst>
            <a:ext uri="{FF2B5EF4-FFF2-40B4-BE49-F238E27FC236}">
              <a16:creationId xmlns:a16="http://schemas.microsoft.com/office/drawing/2014/main" id="{8AFD771C-54A9-470E-AB0D-BB37314A43B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35" name="Text Box 19">
          <a:extLst>
            <a:ext uri="{FF2B5EF4-FFF2-40B4-BE49-F238E27FC236}">
              <a16:creationId xmlns:a16="http://schemas.microsoft.com/office/drawing/2014/main" id="{E0E03E51-F071-4AE5-9290-E18185ADFAB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36" name="Text Box 16">
          <a:extLst>
            <a:ext uri="{FF2B5EF4-FFF2-40B4-BE49-F238E27FC236}">
              <a16:creationId xmlns:a16="http://schemas.microsoft.com/office/drawing/2014/main" id="{207FF88F-4904-41F1-8DE3-7960EC03F9C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37" name="Text Box 17">
          <a:extLst>
            <a:ext uri="{FF2B5EF4-FFF2-40B4-BE49-F238E27FC236}">
              <a16:creationId xmlns:a16="http://schemas.microsoft.com/office/drawing/2014/main" id="{20468713-6561-4909-BADD-922A8E7F55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38" name="Text Box 18">
          <a:extLst>
            <a:ext uri="{FF2B5EF4-FFF2-40B4-BE49-F238E27FC236}">
              <a16:creationId xmlns:a16="http://schemas.microsoft.com/office/drawing/2014/main" id="{4E4685C4-457B-432F-BEF8-E7B347C38B5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739" name="Text Box 19">
          <a:extLst>
            <a:ext uri="{FF2B5EF4-FFF2-40B4-BE49-F238E27FC236}">
              <a16:creationId xmlns:a16="http://schemas.microsoft.com/office/drawing/2014/main" id="{3314E26B-5212-4BA6-B5CF-8FA922B8843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40" name="Text Box 16">
          <a:extLst>
            <a:ext uri="{FF2B5EF4-FFF2-40B4-BE49-F238E27FC236}">
              <a16:creationId xmlns:a16="http://schemas.microsoft.com/office/drawing/2014/main" id="{CA15D126-3926-41C2-9029-E4DC6F4C34B1}"/>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41" name="Text Box 17">
          <a:extLst>
            <a:ext uri="{FF2B5EF4-FFF2-40B4-BE49-F238E27FC236}">
              <a16:creationId xmlns:a16="http://schemas.microsoft.com/office/drawing/2014/main" id="{A84E2C3C-393F-4E5D-8735-7FC4FE6EE165}"/>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42" name="Text Box 18">
          <a:extLst>
            <a:ext uri="{FF2B5EF4-FFF2-40B4-BE49-F238E27FC236}">
              <a16:creationId xmlns:a16="http://schemas.microsoft.com/office/drawing/2014/main" id="{659F69AC-6ABF-4DC4-AF81-649BBF78F88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43" name="Text Box 19">
          <a:extLst>
            <a:ext uri="{FF2B5EF4-FFF2-40B4-BE49-F238E27FC236}">
              <a16:creationId xmlns:a16="http://schemas.microsoft.com/office/drawing/2014/main" id="{EC53161D-45BD-4256-8B80-9ECCED9AF57C}"/>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44" name="Text Box 16">
          <a:extLst>
            <a:ext uri="{FF2B5EF4-FFF2-40B4-BE49-F238E27FC236}">
              <a16:creationId xmlns:a16="http://schemas.microsoft.com/office/drawing/2014/main" id="{979A2884-3B49-4AD5-823B-F3267C9E6E6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45" name="Text Box 17">
          <a:extLst>
            <a:ext uri="{FF2B5EF4-FFF2-40B4-BE49-F238E27FC236}">
              <a16:creationId xmlns:a16="http://schemas.microsoft.com/office/drawing/2014/main" id="{C4AD29DF-7E24-47CD-92AD-36409A54A144}"/>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46" name="Text Box 18">
          <a:extLst>
            <a:ext uri="{FF2B5EF4-FFF2-40B4-BE49-F238E27FC236}">
              <a16:creationId xmlns:a16="http://schemas.microsoft.com/office/drawing/2014/main" id="{42B802B0-597D-4598-A5E7-0E89A253149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47" name="Text Box 19">
          <a:extLst>
            <a:ext uri="{FF2B5EF4-FFF2-40B4-BE49-F238E27FC236}">
              <a16:creationId xmlns:a16="http://schemas.microsoft.com/office/drawing/2014/main" id="{301FDB7B-0239-496F-AE1C-E13728B41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48" name="Text Box 16">
          <a:extLst>
            <a:ext uri="{FF2B5EF4-FFF2-40B4-BE49-F238E27FC236}">
              <a16:creationId xmlns:a16="http://schemas.microsoft.com/office/drawing/2014/main" id="{D6AC4881-D9B3-47EC-966D-807FB6586FD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49" name="Text Box 17">
          <a:extLst>
            <a:ext uri="{FF2B5EF4-FFF2-40B4-BE49-F238E27FC236}">
              <a16:creationId xmlns:a16="http://schemas.microsoft.com/office/drawing/2014/main" id="{E2E3D9E0-4328-49DC-A154-9908B7D606B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50" name="Text Box 18">
          <a:extLst>
            <a:ext uri="{FF2B5EF4-FFF2-40B4-BE49-F238E27FC236}">
              <a16:creationId xmlns:a16="http://schemas.microsoft.com/office/drawing/2014/main" id="{ADE394E7-8BBD-4A59-86BB-2B0BDD912C9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1751" name="Text Box 19">
          <a:extLst>
            <a:ext uri="{FF2B5EF4-FFF2-40B4-BE49-F238E27FC236}">
              <a16:creationId xmlns:a16="http://schemas.microsoft.com/office/drawing/2014/main" id="{080BA05E-CF30-4D21-9750-609644BFFC9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014"/>
    <xdr:sp macro="" textlink="">
      <xdr:nvSpPr>
        <xdr:cNvPr id="1752" name="Text Box 15">
          <a:extLst>
            <a:ext uri="{FF2B5EF4-FFF2-40B4-BE49-F238E27FC236}">
              <a16:creationId xmlns:a16="http://schemas.microsoft.com/office/drawing/2014/main" id="{537094A3-C640-449C-9CB7-C35C983A5D5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53" name="Text Box 16">
          <a:extLst>
            <a:ext uri="{FF2B5EF4-FFF2-40B4-BE49-F238E27FC236}">
              <a16:creationId xmlns:a16="http://schemas.microsoft.com/office/drawing/2014/main" id="{BA57C867-C9DC-44D1-A68F-0D0DA17EA812}"/>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54" name="Text Box 17">
          <a:extLst>
            <a:ext uri="{FF2B5EF4-FFF2-40B4-BE49-F238E27FC236}">
              <a16:creationId xmlns:a16="http://schemas.microsoft.com/office/drawing/2014/main" id="{1126C9C2-BAAF-438B-910E-54B0A69B33C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55" name="Text Box 18">
          <a:extLst>
            <a:ext uri="{FF2B5EF4-FFF2-40B4-BE49-F238E27FC236}">
              <a16:creationId xmlns:a16="http://schemas.microsoft.com/office/drawing/2014/main" id="{5A62DD36-B180-43A9-B921-0A9D93A7A1C8}"/>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756" name="Text Box 19">
          <a:extLst>
            <a:ext uri="{FF2B5EF4-FFF2-40B4-BE49-F238E27FC236}">
              <a16:creationId xmlns:a16="http://schemas.microsoft.com/office/drawing/2014/main" id="{5102418A-75A4-4B26-B588-5596993ACFDA}"/>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1757" name="Text Box 15">
          <a:extLst>
            <a:ext uri="{FF2B5EF4-FFF2-40B4-BE49-F238E27FC236}">
              <a16:creationId xmlns:a16="http://schemas.microsoft.com/office/drawing/2014/main" id="{9522F63C-D703-4419-A9B9-08EAAACA0697}"/>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58" name="Text Box 16">
          <a:extLst>
            <a:ext uri="{FF2B5EF4-FFF2-40B4-BE49-F238E27FC236}">
              <a16:creationId xmlns:a16="http://schemas.microsoft.com/office/drawing/2014/main" id="{9A91C0FC-0AD0-46BA-A66A-5BF2F0F4E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59" name="Text Box 17">
          <a:extLst>
            <a:ext uri="{FF2B5EF4-FFF2-40B4-BE49-F238E27FC236}">
              <a16:creationId xmlns:a16="http://schemas.microsoft.com/office/drawing/2014/main" id="{00756AE0-1495-4EC6-A04B-D810B890BF7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760" name="Text Box 18">
          <a:extLst>
            <a:ext uri="{FF2B5EF4-FFF2-40B4-BE49-F238E27FC236}">
              <a16:creationId xmlns:a16="http://schemas.microsoft.com/office/drawing/2014/main" id="{8A8E4093-3208-4273-A37D-A25A17AE461F}"/>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61" name="Text Box 16">
          <a:extLst>
            <a:ext uri="{FF2B5EF4-FFF2-40B4-BE49-F238E27FC236}">
              <a16:creationId xmlns:a16="http://schemas.microsoft.com/office/drawing/2014/main" id="{99079695-D3B6-4DF8-92AF-1E3A5EFFA9B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62" name="Text Box 17">
          <a:extLst>
            <a:ext uri="{FF2B5EF4-FFF2-40B4-BE49-F238E27FC236}">
              <a16:creationId xmlns:a16="http://schemas.microsoft.com/office/drawing/2014/main" id="{38DAC417-1679-4CED-89FA-DF299AB3F1C5}"/>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63" name="Text Box 18">
          <a:extLst>
            <a:ext uri="{FF2B5EF4-FFF2-40B4-BE49-F238E27FC236}">
              <a16:creationId xmlns:a16="http://schemas.microsoft.com/office/drawing/2014/main" id="{075F1FDC-8B24-4DF8-A6D9-285A4190A96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64" name="Text Box 19">
          <a:extLst>
            <a:ext uri="{FF2B5EF4-FFF2-40B4-BE49-F238E27FC236}">
              <a16:creationId xmlns:a16="http://schemas.microsoft.com/office/drawing/2014/main" id="{30D77CDE-2BF5-44B7-BC5C-26569DFA204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65" name="Text Box 16">
          <a:extLst>
            <a:ext uri="{FF2B5EF4-FFF2-40B4-BE49-F238E27FC236}">
              <a16:creationId xmlns:a16="http://schemas.microsoft.com/office/drawing/2014/main" id="{BEFA6D41-8C9D-4732-9CCB-7F6C37AF698D}"/>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66" name="Text Box 17">
          <a:extLst>
            <a:ext uri="{FF2B5EF4-FFF2-40B4-BE49-F238E27FC236}">
              <a16:creationId xmlns:a16="http://schemas.microsoft.com/office/drawing/2014/main" id="{EB33B4AE-4FE3-4EB5-94E9-D6D338DFA62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67" name="Text Box 18">
          <a:extLst>
            <a:ext uri="{FF2B5EF4-FFF2-40B4-BE49-F238E27FC236}">
              <a16:creationId xmlns:a16="http://schemas.microsoft.com/office/drawing/2014/main" id="{060460A4-DF2F-476D-B768-E2DA96E3A0E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768" name="Text Box 19">
          <a:extLst>
            <a:ext uri="{FF2B5EF4-FFF2-40B4-BE49-F238E27FC236}">
              <a16:creationId xmlns:a16="http://schemas.microsoft.com/office/drawing/2014/main" id="{9534FFF7-9028-4106-91AB-CA5271C248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1769" name="Text Box 15">
          <a:extLst>
            <a:ext uri="{FF2B5EF4-FFF2-40B4-BE49-F238E27FC236}">
              <a16:creationId xmlns:a16="http://schemas.microsoft.com/office/drawing/2014/main" id="{0AC10CE1-98EF-482D-B07B-7FED6E1D1BD5}"/>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1770" name="Text Box 15">
          <a:extLst>
            <a:ext uri="{FF2B5EF4-FFF2-40B4-BE49-F238E27FC236}">
              <a16:creationId xmlns:a16="http://schemas.microsoft.com/office/drawing/2014/main" id="{5F0F2A65-5F10-4ED6-93F9-CBBCBE874C3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504825</xdr:rowOff>
    </xdr:from>
    <xdr:ext cx="95250" cy="442269"/>
    <xdr:sp macro="" textlink="">
      <xdr:nvSpPr>
        <xdr:cNvPr id="1771" name="Text Box 15">
          <a:extLst>
            <a:ext uri="{FF2B5EF4-FFF2-40B4-BE49-F238E27FC236}">
              <a16:creationId xmlns:a16="http://schemas.microsoft.com/office/drawing/2014/main" id="{A460C8F7-18E9-44BD-AD9E-F233A46F98ED}"/>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1772" name="Text Box 15">
          <a:extLst>
            <a:ext uri="{FF2B5EF4-FFF2-40B4-BE49-F238E27FC236}">
              <a16:creationId xmlns:a16="http://schemas.microsoft.com/office/drawing/2014/main" id="{900EEC4F-608A-4075-A4F9-E02DF55F846D}"/>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1773" name="Text Box 15">
          <a:extLst>
            <a:ext uri="{FF2B5EF4-FFF2-40B4-BE49-F238E27FC236}">
              <a16:creationId xmlns:a16="http://schemas.microsoft.com/office/drawing/2014/main" id="{63937A34-D090-459C-B940-78300CFF8218}"/>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213632"/>
    <xdr:sp macro="" textlink="">
      <xdr:nvSpPr>
        <xdr:cNvPr id="1774" name="Text Box 15">
          <a:extLst>
            <a:ext uri="{FF2B5EF4-FFF2-40B4-BE49-F238E27FC236}">
              <a16:creationId xmlns:a16="http://schemas.microsoft.com/office/drawing/2014/main" id="{8F5F120B-EDC1-4682-909A-814DA67AA2DC}"/>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775" name="Text Box 16">
          <a:extLst>
            <a:ext uri="{FF2B5EF4-FFF2-40B4-BE49-F238E27FC236}">
              <a16:creationId xmlns:a16="http://schemas.microsoft.com/office/drawing/2014/main" id="{2AC10851-85C3-4C99-A821-93CFFF2DA7A9}"/>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776" name="Text Box 17">
          <a:extLst>
            <a:ext uri="{FF2B5EF4-FFF2-40B4-BE49-F238E27FC236}">
              <a16:creationId xmlns:a16="http://schemas.microsoft.com/office/drawing/2014/main" id="{7FB0885B-AD30-46B1-9034-995ACDA5CA7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777" name="Text Box 18">
          <a:extLst>
            <a:ext uri="{FF2B5EF4-FFF2-40B4-BE49-F238E27FC236}">
              <a16:creationId xmlns:a16="http://schemas.microsoft.com/office/drawing/2014/main" id="{4945904A-122C-465C-9A93-4FF691A77FA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778" name="Text Box 19">
          <a:extLst>
            <a:ext uri="{FF2B5EF4-FFF2-40B4-BE49-F238E27FC236}">
              <a16:creationId xmlns:a16="http://schemas.microsoft.com/office/drawing/2014/main" id="{E2413F4D-568E-41CC-BF2F-0ABBADD1BB4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779" name="Text Box 16">
          <a:extLst>
            <a:ext uri="{FF2B5EF4-FFF2-40B4-BE49-F238E27FC236}">
              <a16:creationId xmlns:a16="http://schemas.microsoft.com/office/drawing/2014/main" id="{B81CDC60-77E2-45A5-80D5-96FE2F0FE7F3}"/>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780" name="Text Box 17">
          <a:extLst>
            <a:ext uri="{FF2B5EF4-FFF2-40B4-BE49-F238E27FC236}">
              <a16:creationId xmlns:a16="http://schemas.microsoft.com/office/drawing/2014/main" id="{3676D17E-D94E-4DF3-B47A-B0386A41E736}"/>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781" name="Text Box 18">
          <a:extLst>
            <a:ext uri="{FF2B5EF4-FFF2-40B4-BE49-F238E27FC236}">
              <a16:creationId xmlns:a16="http://schemas.microsoft.com/office/drawing/2014/main" id="{D134CB9F-5AD5-49E1-A7EC-447E3027162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782" name="Text Box 19">
          <a:extLst>
            <a:ext uri="{FF2B5EF4-FFF2-40B4-BE49-F238E27FC236}">
              <a16:creationId xmlns:a16="http://schemas.microsoft.com/office/drawing/2014/main" id="{7C07FAD0-1340-498E-9587-063AE206848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783" name="Text Box 16">
          <a:extLst>
            <a:ext uri="{FF2B5EF4-FFF2-40B4-BE49-F238E27FC236}">
              <a16:creationId xmlns:a16="http://schemas.microsoft.com/office/drawing/2014/main" id="{F9B9FD25-14BC-4AB6-970E-EAA65B1CC04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784" name="Text Box 17">
          <a:extLst>
            <a:ext uri="{FF2B5EF4-FFF2-40B4-BE49-F238E27FC236}">
              <a16:creationId xmlns:a16="http://schemas.microsoft.com/office/drawing/2014/main" id="{E966EB9A-237C-4C8E-B356-BDDF79C0D996}"/>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785" name="Text Box 18">
          <a:extLst>
            <a:ext uri="{FF2B5EF4-FFF2-40B4-BE49-F238E27FC236}">
              <a16:creationId xmlns:a16="http://schemas.microsoft.com/office/drawing/2014/main" id="{DFEC5651-9CBB-425B-B363-4D4E4C759758}"/>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1786" name="Text Box 19">
          <a:extLst>
            <a:ext uri="{FF2B5EF4-FFF2-40B4-BE49-F238E27FC236}">
              <a16:creationId xmlns:a16="http://schemas.microsoft.com/office/drawing/2014/main" id="{657EE1E4-D877-4623-BA4D-FF7CA569C444}"/>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787" name="Text Box 16">
          <a:extLst>
            <a:ext uri="{FF2B5EF4-FFF2-40B4-BE49-F238E27FC236}">
              <a16:creationId xmlns:a16="http://schemas.microsoft.com/office/drawing/2014/main" id="{57F5891F-21AF-4870-8019-700280CF27BA}"/>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788" name="Text Box 17">
          <a:extLst>
            <a:ext uri="{FF2B5EF4-FFF2-40B4-BE49-F238E27FC236}">
              <a16:creationId xmlns:a16="http://schemas.microsoft.com/office/drawing/2014/main" id="{167D32B3-4508-406A-BA1E-D6AD1705B21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789" name="Text Box 18">
          <a:extLst>
            <a:ext uri="{FF2B5EF4-FFF2-40B4-BE49-F238E27FC236}">
              <a16:creationId xmlns:a16="http://schemas.microsoft.com/office/drawing/2014/main" id="{EE797F35-214F-47AC-A409-111FE7E98C9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1790" name="Text Box 19">
          <a:extLst>
            <a:ext uri="{FF2B5EF4-FFF2-40B4-BE49-F238E27FC236}">
              <a16:creationId xmlns:a16="http://schemas.microsoft.com/office/drawing/2014/main" id="{C083B76A-A834-425A-BEEF-003F4B17FEF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791" name="Text Box 16">
          <a:extLst>
            <a:ext uri="{FF2B5EF4-FFF2-40B4-BE49-F238E27FC236}">
              <a16:creationId xmlns:a16="http://schemas.microsoft.com/office/drawing/2014/main" id="{B2361EB2-54D7-42C6-8272-03EACFD30829}"/>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792" name="Text Box 17">
          <a:extLst>
            <a:ext uri="{FF2B5EF4-FFF2-40B4-BE49-F238E27FC236}">
              <a16:creationId xmlns:a16="http://schemas.microsoft.com/office/drawing/2014/main" id="{332128F7-FECA-4640-8827-08B28C99333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1793" name="Text Box 18">
          <a:extLst>
            <a:ext uri="{FF2B5EF4-FFF2-40B4-BE49-F238E27FC236}">
              <a16:creationId xmlns:a16="http://schemas.microsoft.com/office/drawing/2014/main" id="{2B411607-FBC5-4B06-AA39-D9AA550D997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794" name="Text Box 16">
          <a:extLst>
            <a:ext uri="{FF2B5EF4-FFF2-40B4-BE49-F238E27FC236}">
              <a16:creationId xmlns:a16="http://schemas.microsoft.com/office/drawing/2014/main" id="{3DDE8A26-4018-48C5-9F34-0B07CC93FE6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795" name="Text Box 17">
          <a:extLst>
            <a:ext uri="{FF2B5EF4-FFF2-40B4-BE49-F238E27FC236}">
              <a16:creationId xmlns:a16="http://schemas.microsoft.com/office/drawing/2014/main" id="{0011D77E-8496-4500-8FB4-354292136E5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796" name="Text Box 18">
          <a:extLst>
            <a:ext uri="{FF2B5EF4-FFF2-40B4-BE49-F238E27FC236}">
              <a16:creationId xmlns:a16="http://schemas.microsoft.com/office/drawing/2014/main" id="{AA706CFB-9AC8-400F-8AF4-267CD40CAF02}"/>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797" name="Text Box 19">
          <a:extLst>
            <a:ext uri="{FF2B5EF4-FFF2-40B4-BE49-F238E27FC236}">
              <a16:creationId xmlns:a16="http://schemas.microsoft.com/office/drawing/2014/main" id="{84C2C6E8-6A0D-470B-82C0-D8730FDC102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798" name="Text Box 16">
          <a:extLst>
            <a:ext uri="{FF2B5EF4-FFF2-40B4-BE49-F238E27FC236}">
              <a16:creationId xmlns:a16="http://schemas.microsoft.com/office/drawing/2014/main" id="{25803644-534A-4188-804A-7350B4C2B97C}"/>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799" name="Text Box 17">
          <a:extLst>
            <a:ext uri="{FF2B5EF4-FFF2-40B4-BE49-F238E27FC236}">
              <a16:creationId xmlns:a16="http://schemas.microsoft.com/office/drawing/2014/main" id="{B9E79326-00D1-47A5-B763-0402B72DF44E}"/>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00" name="Text Box 18">
          <a:extLst>
            <a:ext uri="{FF2B5EF4-FFF2-40B4-BE49-F238E27FC236}">
              <a16:creationId xmlns:a16="http://schemas.microsoft.com/office/drawing/2014/main" id="{CCA9A088-CC6F-463E-BCA1-3C11862CA636}"/>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1801" name="Text Box 19">
          <a:extLst>
            <a:ext uri="{FF2B5EF4-FFF2-40B4-BE49-F238E27FC236}">
              <a16:creationId xmlns:a16="http://schemas.microsoft.com/office/drawing/2014/main" id="{982DD3D3-ADF9-4F9C-A7C9-6B8F1CB71D3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02" name="Text Box 16">
          <a:extLst>
            <a:ext uri="{FF2B5EF4-FFF2-40B4-BE49-F238E27FC236}">
              <a16:creationId xmlns:a16="http://schemas.microsoft.com/office/drawing/2014/main" id="{AC016489-2D81-472F-9DEF-338FB4177E0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03" name="Text Box 17">
          <a:extLst>
            <a:ext uri="{FF2B5EF4-FFF2-40B4-BE49-F238E27FC236}">
              <a16:creationId xmlns:a16="http://schemas.microsoft.com/office/drawing/2014/main" id="{F3D20E3F-E5E3-4842-9463-4EDC8B46F0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04" name="Text Box 18">
          <a:extLst>
            <a:ext uri="{FF2B5EF4-FFF2-40B4-BE49-F238E27FC236}">
              <a16:creationId xmlns:a16="http://schemas.microsoft.com/office/drawing/2014/main" id="{B710DD33-3BEC-4EE5-A3A7-D0287690125D}"/>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05" name="Text Box 19">
          <a:extLst>
            <a:ext uri="{FF2B5EF4-FFF2-40B4-BE49-F238E27FC236}">
              <a16:creationId xmlns:a16="http://schemas.microsoft.com/office/drawing/2014/main" id="{A6016362-F9B5-43E8-A6FD-8387E6986EBC}"/>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61691"/>
    <xdr:sp macro="" textlink="">
      <xdr:nvSpPr>
        <xdr:cNvPr id="1806" name="Text Box 15">
          <a:extLst>
            <a:ext uri="{FF2B5EF4-FFF2-40B4-BE49-F238E27FC236}">
              <a16:creationId xmlns:a16="http://schemas.microsoft.com/office/drawing/2014/main" id="{A1D3DDA1-EAF2-46F7-8F20-B6AC3F8D78D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07" name="Text Box 16">
          <a:extLst>
            <a:ext uri="{FF2B5EF4-FFF2-40B4-BE49-F238E27FC236}">
              <a16:creationId xmlns:a16="http://schemas.microsoft.com/office/drawing/2014/main" id="{C1AF6918-327F-44FF-B42F-D7BC7A36D358}"/>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08" name="Text Box 17">
          <a:extLst>
            <a:ext uri="{FF2B5EF4-FFF2-40B4-BE49-F238E27FC236}">
              <a16:creationId xmlns:a16="http://schemas.microsoft.com/office/drawing/2014/main" id="{46497D61-8A5C-420C-90F6-DDF3AE44C83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09" name="Text Box 18">
          <a:extLst>
            <a:ext uri="{FF2B5EF4-FFF2-40B4-BE49-F238E27FC236}">
              <a16:creationId xmlns:a16="http://schemas.microsoft.com/office/drawing/2014/main" id="{C3E67EF4-7EF5-4FE7-8851-291433E9272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10" name="Text Box 19">
          <a:extLst>
            <a:ext uri="{FF2B5EF4-FFF2-40B4-BE49-F238E27FC236}">
              <a16:creationId xmlns:a16="http://schemas.microsoft.com/office/drawing/2014/main" id="{820374F2-B059-4C6A-AF54-E0A934A785F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1811" name="Text Box 15">
          <a:extLst>
            <a:ext uri="{FF2B5EF4-FFF2-40B4-BE49-F238E27FC236}">
              <a16:creationId xmlns:a16="http://schemas.microsoft.com/office/drawing/2014/main" id="{BB67BB8D-19A9-4DBB-8D90-E930B8D23F26}"/>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12" name="Text Box 16">
          <a:extLst>
            <a:ext uri="{FF2B5EF4-FFF2-40B4-BE49-F238E27FC236}">
              <a16:creationId xmlns:a16="http://schemas.microsoft.com/office/drawing/2014/main" id="{95584AE7-DC55-45E9-B3C5-298F9C7FA98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13" name="Text Box 17">
          <a:extLst>
            <a:ext uri="{FF2B5EF4-FFF2-40B4-BE49-F238E27FC236}">
              <a16:creationId xmlns:a16="http://schemas.microsoft.com/office/drawing/2014/main" id="{D673AE3F-E0A4-402C-94BA-BD346A67C11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14" name="Text Box 18">
          <a:extLst>
            <a:ext uri="{FF2B5EF4-FFF2-40B4-BE49-F238E27FC236}">
              <a16:creationId xmlns:a16="http://schemas.microsoft.com/office/drawing/2014/main" id="{26890563-3E94-416A-A3EF-71BD5777EE82}"/>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1815" name="Text Box 19">
          <a:extLst>
            <a:ext uri="{FF2B5EF4-FFF2-40B4-BE49-F238E27FC236}">
              <a16:creationId xmlns:a16="http://schemas.microsoft.com/office/drawing/2014/main" id="{27884724-32FA-45A0-9B5B-9747AA2DEB3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504825</xdr:rowOff>
    </xdr:from>
    <xdr:ext cx="95250" cy="442269"/>
    <xdr:sp macro="" textlink="">
      <xdr:nvSpPr>
        <xdr:cNvPr id="1816" name="Text Box 15">
          <a:extLst>
            <a:ext uri="{FF2B5EF4-FFF2-40B4-BE49-F238E27FC236}">
              <a16:creationId xmlns:a16="http://schemas.microsoft.com/office/drawing/2014/main" id="{561A9199-FB6A-4E04-8288-51CB2F2435D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014"/>
    <xdr:sp macro="" textlink="">
      <xdr:nvSpPr>
        <xdr:cNvPr id="1817" name="Text Box 15">
          <a:extLst>
            <a:ext uri="{FF2B5EF4-FFF2-40B4-BE49-F238E27FC236}">
              <a16:creationId xmlns:a16="http://schemas.microsoft.com/office/drawing/2014/main" id="{C4239C8F-C19E-4C2D-A59E-810950E73E25}"/>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18" name="Text Box 16">
          <a:extLst>
            <a:ext uri="{FF2B5EF4-FFF2-40B4-BE49-F238E27FC236}">
              <a16:creationId xmlns:a16="http://schemas.microsoft.com/office/drawing/2014/main" id="{36D51386-01AD-43BD-9973-E716ECC34BB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19" name="Text Box 17">
          <a:extLst>
            <a:ext uri="{FF2B5EF4-FFF2-40B4-BE49-F238E27FC236}">
              <a16:creationId xmlns:a16="http://schemas.microsoft.com/office/drawing/2014/main" id="{31A65340-3A5D-4A9C-A08C-487FB803305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20" name="Text Box 18">
          <a:extLst>
            <a:ext uri="{FF2B5EF4-FFF2-40B4-BE49-F238E27FC236}">
              <a16:creationId xmlns:a16="http://schemas.microsoft.com/office/drawing/2014/main" id="{E6947545-06FA-48F3-BA91-FBBA47090D1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821" name="Text Box 19">
          <a:extLst>
            <a:ext uri="{FF2B5EF4-FFF2-40B4-BE49-F238E27FC236}">
              <a16:creationId xmlns:a16="http://schemas.microsoft.com/office/drawing/2014/main" id="{0DD38593-77AB-466A-AD70-CBE04F61026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1822" name="Text Box 15">
          <a:extLst>
            <a:ext uri="{FF2B5EF4-FFF2-40B4-BE49-F238E27FC236}">
              <a16:creationId xmlns:a16="http://schemas.microsoft.com/office/drawing/2014/main" id="{19F52467-B6AE-4261-92F5-BD858F0E6E9D}"/>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1823" name="Text Box 15">
          <a:extLst>
            <a:ext uri="{FF2B5EF4-FFF2-40B4-BE49-F238E27FC236}">
              <a16:creationId xmlns:a16="http://schemas.microsoft.com/office/drawing/2014/main" id="{2B813F81-EDF2-43E3-B00F-CB850040D05F}"/>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1824" name="Text Box 15">
          <a:extLst>
            <a:ext uri="{FF2B5EF4-FFF2-40B4-BE49-F238E27FC236}">
              <a16:creationId xmlns:a16="http://schemas.microsoft.com/office/drawing/2014/main" id="{396BFEFC-A97E-4E0C-887A-BE718E3F3763}"/>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25" name="Text Box 16">
          <a:extLst>
            <a:ext uri="{FF2B5EF4-FFF2-40B4-BE49-F238E27FC236}">
              <a16:creationId xmlns:a16="http://schemas.microsoft.com/office/drawing/2014/main" id="{E41E7483-6D61-44F3-9BB7-0187D679F05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26" name="Text Box 17">
          <a:extLst>
            <a:ext uri="{FF2B5EF4-FFF2-40B4-BE49-F238E27FC236}">
              <a16:creationId xmlns:a16="http://schemas.microsoft.com/office/drawing/2014/main" id="{F816B010-81EE-400A-9168-0055C1B8D65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827" name="Text Box 18">
          <a:extLst>
            <a:ext uri="{FF2B5EF4-FFF2-40B4-BE49-F238E27FC236}">
              <a16:creationId xmlns:a16="http://schemas.microsoft.com/office/drawing/2014/main" id="{2EDEA3EC-B002-49FA-AA97-E8144C0DE5CD}"/>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213632"/>
    <xdr:sp macro="" textlink="">
      <xdr:nvSpPr>
        <xdr:cNvPr id="1828" name="Text Box 15">
          <a:extLst>
            <a:ext uri="{FF2B5EF4-FFF2-40B4-BE49-F238E27FC236}">
              <a16:creationId xmlns:a16="http://schemas.microsoft.com/office/drawing/2014/main" id="{5C677724-4C4D-442A-BDE7-3D52E144D3A4}"/>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29" name="Text Box 16">
          <a:extLst>
            <a:ext uri="{FF2B5EF4-FFF2-40B4-BE49-F238E27FC236}">
              <a16:creationId xmlns:a16="http://schemas.microsoft.com/office/drawing/2014/main" id="{5617E29F-0171-4EC6-8624-2C9BF0CCE5F9}"/>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30" name="Text Box 17">
          <a:extLst>
            <a:ext uri="{FF2B5EF4-FFF2-40B4-BE49-F238E27FC236}">
              <a16:creationId xmlns:a16="http://schemas.microsoft.com/office/drawing/2014/main" id="{30AC6176-8D3C-4993-91FA-7F674B4F5D5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31" name="Text Box 18">
          <a:extLst>
            <a:ext uri="{FF2B5EF4-FFF2-40B4-BE49-F238E27FC236}">
              <a16:creationId xmlns:a16="http://schemas.microsoft.com/office/drawing/2014/main" id="{F282A092-0D5C-434F-AB9A-D0F6A5AE4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32" name="Text Box 19">
          <a:extLst>
            <a:ext uri="{FF2B5EF4-FFF2-40B4-BE49-F238E27FC236}">
              <a16:creationId xmlns:a16="http://schemas.microsoft.com/office/drawing/2014/main" id="{26C34814-E968-4C0D-A59A-52C315E5B28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33" name="Text Box 16">
          <a:extLst>
            <a:ext uri="{FF2B5EF4-FFF2-40B4-BE49-F238E27FC236}">
              <a16:creationId xmlns:a16="http://schemas.microsoft.com/office/drawing/2014/main" id="{1CA347AC-77C1-41D6-8DE2-7467050F8C2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34" name="Text Box 17">
          <a:extLst>
            <a:ext uri="{FF2B5EF4-FFF2-40B4-BE49-F238E27FC236}">
              <a16:creationId xmlns:a16="http://schemas.microsoft.com/office/drawing/2014/main" id="{2EF2D593-AEAD-4D49-BDB4-B020ED93EB9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35" name="Text Box 18">
          <a:extLst>
            <a:ext uri="{FF2B5EF4-FFF2-40B4-BE49-F238E27FC236}">
              <a16:creationId xmlns:a16="http://schemas.microsoft.com/office/drawing/2014/main" id="{257632A9-0AD6-486D-8EC2-38CF447638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836" name="Text Box 19">
          <a:extLst>
            <a:ext uri="{FF2B5EF4-FFF2-40B4-BE49-F238E27FC236}">
              <a16:creationId xmlns:a16="http://schemas.microsoft.com/office/drawing/2014/main" id="{21A28007-17EB-4731-8B4F-CE4714C418CD}"/>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37" name="Text Box 16">
          <a:extLst>
            <a:ext uri="{FF2B5EF4-FFF2-40B4-BE49-F238E27FC236}">
              <a16:creationId xmlns:a16="http://schemas.microsoft.com/office/drawing/2014/main" id="{625A870C-2A4E-42E8-9062-64A15058E69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38" name="Text Box 17">
          <a:extLst>
            <a:ext uri="{FF2B5EF4-FFF2-40B4-BE49-F238E27FC236}">
              <a16:creationId xmlns:a16="http://schemas.microsoft.com/office/drawing/2014/main" id="{819B1D2E-FFEB-4AA2-8756-20C0659CA30A}"/>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39" name="Text Box 18">
          <a:extLst>
            <a:ext uri="{FF2B5EF4-FFF2-40B4-BE49-F238E27FC236}">
              <a16:creationId xmlns:a16="http://schemas.microsoft.com/office/drawing/2014/main" id="{1184BCA5-7F77-49F6-8C7A-DF8B1D7EAE4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40" name="Text Box 19">
          <a:extLst>
            <a:ext uri="{FF2B5EF4-FFF2-40B4-BE49-F238E27FC236}">
              <a16:creationId xmlns:a16="http://schemas.microsoft.com/office/drawing/2014/main" id="{7CD7E2A4-65C2-4E7A-A76A-8FC5D4523C7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41" name="Text Box 16">
          <a:extLst>
            <a:ext uri="{FF2B5EF4-FFF2-40B4-BE49-F238E27FC236}">
              <a16:creationId xmlns:a16="http://schemas.microsoft.com/office/drawing/2014/main" id="{D0A0D499-0EFD-4261-BB03-B04F5BD7AA4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42" name="Text Box 17">
          <a:extLst>
            <a:ext uri="{FF2B5EF4-FFF2-40B4-BE49-F238E27FC236}">
              <a16:creationId xmlns:a16="http://schemas.microsoft.com/office/drawing/2014/main" id="{EA471C9F-2671-42D0-9708-BD8473EA313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43" name="Text Box 18">
          <a:extLst>
            <a:ext uri="{FF2B5EF4-FFF2-40B4-BE49-F238E27FC236}">
              <a16:creationId xmlns:a16="http://schemas.microsoft.com/office/drawing/2014/main" id="{8D8D4D0A-2C19-4F68-99D9-7996622283CF}"/>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44" name="Text Box 19">
          <a:extLst>
            <a:ext uri="{FF2B5EF4-FFF2-40B4-BE49-F238E27FC236}">
              <a16:creationId xmlns:a16="http://schemas.microsoft.com/office/drawing/2014/main" id="{58B55499-5B87-40BA-A969-9D246C978E7A}"/>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45" name="Text Box 16">
          <a:extLst>
            <a:ext uri="{FF2B5EF4-FFF2-40B4-BE49-F238E27FC236}">
              <a16:creationId xmlns:a16="http://schemas.microsoft.com/office/drawing/2014/main" id="{03250D8A-5B09-4615-81EC-6B9138FF6ECE}"/>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46" name="Text Box 17">
          <a:extLst>
            <a:ext uri="{FF2B5EF4-FFF2-40B4-BE49-F238E27FC236}">
              <a16:creationId xmlns:a16="http://schemas.microsoft.com/office/drawing/2014/main" id="{36C54DE8-A67A-4033-9369-B7966B3FCFB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47" name="Text Box 18">
          <a:extLst>
            <a:ext uri="{FF2B5EF4-FFF2-40B4-BE49-F238E27FC236}">
              <a16:creationId xmlns:a16="http://schemas.microsoft.com/office/drawing/2014/main" id="{F23F1E24-67B9-4FF9-B1CD-B288FA3B6BE5}"/>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1848" name="Text Box 19">
          <a:extLst>
            <a:ext uri="{FF2B5EF4-FFF2-40B4-BE49-F238E27FC236}">
              <a16:creationId xmlns:a16="http://schemas.microsoft.com/office/drawing/2014/main" id="{DDC36C39-4A97-4F28-B099-5364C9D1C299}"/>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014"/>
    <xdr:sp macro="" textlink="">
      <xdr:nvSpPr>
        <xdr:cNvPr id="1849" name="Text Box 15">
          <a:extLst>
            <a:ext uri="{FF2B5EF4-FFF2-40B4-BE49-F238E27FC236}">
              <a16:creationId xmlns:a16="http://schemas.microsoft.com/office/drawing/2014/main" id="{0387410B-1776-45CE-B189-BDE22E60B243}"/>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50" name="Text Box 16">
          <a:extLst>
            <a:ext uri="{FF2B5EF4-FFF2-40B4-BE49-F238E27FC236}">
              <a16:creationId xmlns:a16="http://schemas.microsoft.com/office/drawing/2014/main" id="{E9CFBF40-AA0A-427C-B829-1289B554E917}"/>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51" name="Text Box 17">
          <a:extLst>
            <a:ext uri="{FF2B5EF4-FFF2-40B4-BE49-F238E27FC236}">
              <a16:creationId xmlns:a16="http://schemas.microsoft.com/office/drawing/2014/main" id="{EEFA962F-88B2-4A49-AF6B-515196B94A8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52" name="Text Box 18">
          <a:extLst>
            <a:ext uri="{FF2B5EF4-FFF2-40B4-BE49-F238E27FC236}">
              <a16:creationId xmlns:a16="http://schemas.microsoft.com/office/drawing/2014/main" id="{7CA07C70-023F-4997-978C-FD927BC08CFB}"/>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853" name="Text Box 19">
          <a:extLst>
            <a:ext uri="{FF2B5EF4-FFF2-40B4-BE49-F238E27FC236}">
              <a16:creationId xmlns:a16="http://schemas.microsoft.com/office/drawing/2014/main" id="{17E031E2-4FD9-4761-9BEC-6292C3B8DC1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1854" name="Text Box 15">
          <a:extLst>
            <a:ext uri="{FF2B5EF4-FFF2-40B4-BE49-F238E27FC236}">
              <a16:creationId xmlns:a16="http://schemas.microsoft.com/office/drawing/2014/main" id="{29CD5C22-3C11-4BDC-8581-02C3209DC1E4}"/>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55" name="Text Box 16">
          <a:extLst>
            <a:ext uri="{FF2B5EF4-FFF2-40B4-BE49-F238E27FC236}">
              <a16:creationId xmlns:a16="http://schemas.microsoft.com/office/drawing/2014/main" id="{C2F4018C-B285-474B-A632-DBC382ED289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56" name="Text Box 17">
          <a:extLst>
            <a:ext uri="{FF2B5EF4-FFF2-40B4-BE49-F238E27FC236}">
              <a16:creationId xmlns:a16="http://schemas.microsoft.com/office/drawing/2014/main" id="{7D3C0022-0A23-492B-8842-653D4169978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857" name="Text Box 18">
          <a:extLst>
            <a:ext uri="{FF2B5EF4-FFF2-40B4-BE49-F238E27FC236}">
              <a16:creationId xmlns:a16="http://schemas.microsoft.com/office/drawing/2014/main" id="{B1B4CBED-A57E-4391-8CD9-CF518AD5F7C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58" name="Text Box 16">
          <a:extLst>
            <a:ext uri="{FF2B5EF4-FFF2-40B4-BE49-F238E27FC236}">
              <a16:creationId xmlns:a16="http://schemas.microsoft.com/office/drawing/2014/main" id="{75E0240A-9540-40A3-9C10-6A39026388A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59" name="Text Box 17">
          <a:extLst>
            <a:ext uri="{FF2B5EF4-FFF2-40B4-BE49-F238E27FC236}">
              <a16:creationId xmlns:a16="http://schemas.microsoft.com/office/drawing/2014/main" id="{B1ACE4E5-B682-4B65-BD8F-14FCDE5EF5C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60" name="Text Box 18">
          <a:extLst>
            <a:ext uri="{FF2B5EF4-FFF2-40B4-BE49-F238E27FC236}">
              <a16:creationId xmlns:a16="http://schemas.microsoft.com/office/drawing/2014/main" id="{A16113D2-0626-4C31-8087-9B3A01715621}"/>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61" name="Text Box 19">
          <a:extLst>
            <a:ext uri="{FF2B5EF4-FFF2-40B4-BE49-F238E27FC236}">
              <a16:creationId xmlns:a16="http://schemas.microsoft.com/office/drawing/2014/main" id="{79B9E6C9-F4D1-4474-BE99-2F88BAEFB47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62" name="Text Box 16">
          <a:extLst>
            <a:ext uri="{FF2B5EF4-FFF2-40B4-BE49-F238E27FC236}">
              <a16:creationId xmlns:a16="http://schemas.microsoft.com/office/drawing/2014/main" id="{5382D9EB-2274-4A1E-9E2B-C1DA5E5C514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63" name="Text Box 17">
          <a:extLst>
            <a:ext uri="{FF2B5EF4-FFF2-40B4-BE49-F238E27FC236}">
              <a16:creationId xmlns:a16="http://schemas.microsoft.com/office/drawing/2014/main" id="{58063064-5179-4C8E-BEE8-ACD4C81AC74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64" name="Text Box 18">
          <a:extLst>
            <a:ext uri="{FF2B5EF4-FFF2-40B4-BE49-F238E27FC236}">
              <a16:creationId xmlns:a16="http://schemas.microsoft.com/office/drawing/2014/main" id="{E12E8AF1-09D1-4393-A28A-8A0B17C2381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865" name="Text Box 19">
          <a:extLst>
            <a:ext uri="{FF2B5EF4-FFF2-40B4-BE49-F238E27FC236}">
              <a16:creationId xmlns:a16="http://schemas.microsoft.com/office/drawing/2014/main" id="{6798C4CC-5247-4F18-9E57-E45C161945D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1866" name="Text Box 15">
          <a:extLst>
            <a:ext uri="{FF2B5EF4-FFF2-40B4-BE49-F238E27FC236}">
              <a16:creationId xmlns:a16="http://schemas.microsoft.com/office/drawing/2014/main" id="{CDF59E90-AE64-4426-BCCD-FB3527B96E7C}"/>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1867" name="Text Box 15">
          <a:extLst>
            <a:ext uri="{FF2B5EF4-FFF2-40B4-BE49-F238E27FC236}">
              <a16:creationId xmlns:a16="http://schemas.microsoft.com/office/drawing/2014/main" id="{9DF06C2B-A65D-45A6-8EB1-6CA44DB1867F}"/>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504825</xdr:rowOff>
    </xdr:from>
    <xdr:ext cx="95250" cy="442269"/>
    <xdr:sp macro="" textlink="">
      <xdr:nvSpPr>
        <xdr:cNvPr id="1868" name="Text Box 15">
          <a:extLst>
            <a:ext uri="{FF2B5EF4-FFF2-40B4-BE49-F238E27FC236}">
              <a16:creationId xmlns:a16="http://schemas.microsoft.com/office/drawing/2014/main" id="{38DF6D67-69A9-4727-B63E-2BD20A17E594}"/>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1869" name="Text Box 15">
          <a:extLst>
            <a:ext uri="{FF2B5EF4-FFF2-40B4-BE49-F238E27FC236}">
              <a16:creationId xmlns:a16="http://schemas.microsoft.com/office/drawing/2014/main" id="{25EDF7F4-9402-44DB-BFFB-D957B152C245}"/>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1870" name="Text Box 15">
          <a:extLst>
            <a:ext uri="{FF2B5EF4-FFF2-40B4-BE49-F238E27FC236}">
              <a16:creationId xmlns:a16="http://schemas.microsoft.com/office/drawing/2014/main" id="{CB9A1084-C443-4413-AB5A-2A5207177EAB}"/>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213632"/>
    <xdr:sp macro="" textlink="">
      <xdr:nvSpPr>
        <xdr:cNvPr id="1871" name="Text Box 15">
          <a:extLst>
            <a:ext uri="{FF2B5EF4-FFF2-40B4-BE49-F238E27FC236}">
              <a16:creationId xmlns:a16="http://schemas.microsoft.com/office/drawing/2014/main" id="{AA61C4C6-AB6C-46DB-9759-AAE9682B1B4E}"/>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872" name="Text Box 16">
          <a:extLst>
            <a:ext uri="{FF2B5EF4-FFF2-40B4-BE49-F238E27FC236}">
              <a16:creationId xmlns:a16="http://schemas.microsoft.com/office/drawing/2014/main" id="{6582CA50-CCDB-4A1B-BC30-78CDAFB35D72}"/>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873" name="Text Box 17">
          <a:extLst>
            <a:ext uri="{FF2B5EF4-FFF2-40B4-BE49-F238E27FC236}">
              <a16:creationId xmlns:a16="http://schemas.microsoft.com/office/drawing/2014/main" id="{0ABF53AE-9F07-4A0F-8259-76BC61FAE2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874" name="Text Box 18">
          <a:extLst>
            <a:ext uri="{FF2B5EF4-FFF2-40B4-BE49-F238E27FC236}">
              <a16:creationId xmlns:a16="http://schemas.microsoft.com/office/drawing/2014/main" id="{966978D0-283C-4F72-A5B2-9398B47007DA}"/>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875" name="Text Box 19">
          <a:extLst>
            <a:ext uri="{FF2B5EF4-FFF2-40B4-BE49-F238E27FC236}">
              <a16:creationId xmlns:a16="http://schemas.microsoft.com/office/drawing/2014/main" id="{95EFFF15-1D42-4322-BDDD-4C055599BC19}"/>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876" name="Text Box 16">
          <a:extLst>
            <a:ext uri="{FF2B5EF4-FFF2-40B4-BE49-F238E27FC236}">
              <a16:creationId xmlns:a16="http://schemas.microsoft.com/office/drawing/2014/main" id="{C06A0F7A-A56A-4BDB-8B55-2D31D55F1B8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877" name="Text Box 17">
          <a:extLst>
            <a:ext uri="{FF2B5EF4-FFF2-40B4-BE49-F238E27FC236}">
              <a16:creationId xmlns:a16="http://schemas.microsoft.com/office/drawing/2014/main" id="{296B18BB-1FA6-49CA-BB89-CDA9D4B35C54}"/>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878" name="Text Box 18">
          <a:extLst>
            <a:ext uri="{FF2B5EF4-FFF2-40B4-BE49-F238E27FC236}">
              <a16:creationId xmlns:a16="http://schemas.microsoft.com/office/drawing/2014/main" id="{9CFFB093-3A42-42A3-9528-7D5484BEE2C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879" name="Text Box 19">
          <a:extLst>
            <a:ext uri="{FF2B5EF4-FFF2-40B4-BE49-F238E27FC236}">
              <a16:creationId xmlns:a16="http://schemas.microsoft.com/office/drawing/2014/main" id="{E20FD932-7EF3-446C-BB3A-D16E565460B5}"/>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880" name="Text Box 16">
          <a:extLst>
            <a:ext uri="{FF2B5EF4-FFF2-40B4-BE49-F238E27FC236}">
              <a16:creationId xmlns:a16="http://schemas.microsoft.com/office/drawing/2014/main" id="{5E3F01A0-B622-45EA-813F-7D07CF43559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881" name="Text Box 17">
          <a:extLst>
            <a:ext uri="{FF2B5EF4-FFF2-40B4-BE49-F238E27FC236}">
              <a16:creationId xmlns:a16="http://schemas.microsoft.com/office/drawing/2014/main" id="{EAC508B6-0F49-4577-A455-120D87753F09}"/>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882" name="Text Box 18">
          <a:extLst>
            <a:ext uri="{FF2B5EF4-FFF2-40B4-BE49-F238E27FC236}">
              <a16:creationId xmlns:a16="http://schemas.microsoft.com/office/drawing/2014/main" id="{07924C26-72E8-4157-9C5B-D32DCC2B437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1883" name="Text Box 19">
          <a:extLst>
            <a:ext uri="{FF2B5EF4-FFF2-40B4-BE49-F238E27FC236}">
              <a16:creationId xmlns:a16="http://schemas.microsoft.com/office/drawing/2014/main" id="{76B2AAD9-EC2F-4836-BEEB-3E8FBF784E4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4014"/>
    <xdr:sp macro="" textlink="">
      <xdr:nvSpPr>
        <xdr:cNvPr id="1884" name="Text Box 15">
          <a:extLst>
            <a:ext uri="{FF2B5EF4-FFF2-40B4-BE49-F238E27FC236}">
              <a16:creationId xmlns:a16="http://schemas.microsoft.com/office/drawing/2014/main" id="{AC99B156-5523-4F27-9752-1EE9134ECCE7}"/>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885" name="Text Box 16">
          <a:extLst>
            <a:ext uri="{FF2B5EF4-FFF2-40B4-BE49-F238E27FC236}">
              <a16:creationId xmlns:a16="http://schemas.microsoft.com/office/drawing/2014/main" id="{77D98DB6-129F-4016-B28A-9D741FFA183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886" name="Text Box 17">
          <a:extLst>
            <a:ext uri="{FF2B5EF4-FFF2-40B4-BE49-F238E27FC236}">
              <a16:creationId xmlns:a16="http://schemas.microsoft.com/office/drawing/2014/main" id="{AF59F120-E6AD-41B6-B8D9-896EEEF47CE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887" name="Text Box 18">
          <a:extLst>
            <a:ext uri="{FF2B5EF4-FFF2-40B4-BE49-F238E27FC236}">
              <a16:creationId xmlns:a16="http://schemas.microsoft.com/office/drawing/2014/main" id="{009714FF-FBD6-4514-A772-1CC03622B12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1888" name="Text Box 19">
          <a:extLst>
            <a:ext uri="{FF2B5EF4-FFF2-40B4-BE49-F238E27FC236}">
              <a16:creationId xmlns:a16="http://schemas.microsoft.com/office/drawing/2014/main" id="{F7721E4E-A3CF-402A-B55F-BF3EE56BE4AE}"/>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442269"/>
    <xdr:sp macro="" textlink="">
      <xdr:nvSpPr>
        <xdr:cNvPr id="1889" name="Text Box 15">
          <a:extLst>
            <a:ext uri="{FF2B5EF4-FFF2-40B4-BE49-F238E27FC236}">
              <a16:creationId xmlns:a16="http://schemas.microsoft.com/office/drawing/2014/main" id="{5CACDF17-2FAC-4016-A51B-B895EE6893A7}"/>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890" name="Text Box 16">
          <a:extLst>
            <a:ext uri="{FF2B5EF4-FFF2-40B4-BE49-F238E27FC236}">
              <a16:creationId xmlns:a16="http://schemas.microsoft.com/office/drawing/2014/main" id="{85A9FE47-EAAA-4BD9-B71C-43A13B66C20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891" name="Text Box 17">
          <a:extLst>
            <a:ext uri="{FF2B5EF4-FFF2-40B4-BE49-F238E27FC236}">
              <a16:creationId xmlns:a16="http://schemas.microsoft.com/office/drawing/2014/main" id="{9B6EAD3C-73E6-4D29-8A27-3D59E3DA46FC}"/>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1892" name="Text Box 18">
          <a:extLst>
            <a:ext uri="{FF2B5EF4-FFF2-40B4-BE49-F238E27FC236}">
              <a16:creationId xmlns:a16="http://schemas.microsoft.com/office/drawing/2014/main" id="{807AC296-732E-45A6-BDC6-5DFC7679B15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893" name="Text Box 16">
          <a:extLst>
            <a:ext uri="{FF2B5EF4-FFF2-40B4-BE49-F238E27FC236}">
              <a16:creationId xmlns:a16="http://schemas.microsoft.com/office/drawing/2014/main" id="{4495C48A-E6EA-4499-9156-4C97D2671517}"/>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894" name="Text Box 17">
          <a:extLst>
            <a:ext uri="{FF2B5EF4-FFF2-40B4-BE49-F238E27FC236}">
              <a16:creationId xmlns:a16="http://schemas.microsoft.com/office/drawing/2014/main" id="{E9063FF7-381A-483E-9159-FED06DAD9AF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895" name="Text Box 18">
          <a:extLst>
            <a:ext uri="{FF2B5EF4-FFF2-40B4-BE49-F238E27FC236}">
              <a16:creationId xmlns:a16="http://schemas.microsoft.com/office/drawing/2014/main" id="{377B2F63-FE59-459E-8337-F46ECE326966}"/>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896" name="Text Box 19">
          <a:extLst>
            <a:ext uri="{FF2B5EF4-FFF2-40B4-BE49-F238E27FC236}">
              <a16:creationId xmlns:a16="http://schemas.microsoft.com/office/drawing/2014/main" id="{EC620DC9-100B-4AC9-9A66-3A38AC7BB62C}"/>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897" name="Text Box 16">
          <a:extLst>
            <a:ext uri="{FF2B5EF4-FFF2-40B4-BE49-F238E27FC236}">
              <a16:creationId xmlns:a16="http://schemas.microsoft.com/office/drawing/2014/main" id="{E281BBB0-DC69-4618-A635-B35D8E52F543}"/>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898" name="Text Box 17">
          <a:extLst>
            <a:ext uri="{FF2B5EF4-FFF2-40B4-BE49-F238E27FC236}">
              <a16:creationId xmlns:a16="http://schemas.microsoft.com/office/drawing/2014/main" id="{45379F41-035B-4D97-9936-08543879778D}"/>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899" name="Text Box 18">
          <a:extLst>
            <a:ext uri="{FF2B5EF4-FFF2-40B4-BE49-F238E27FC236}">
              <a16:creationId xmlns:a16="http://schemas.microsoft.com/office/drawing/2014/main" id="{E68B2D73-92E0-4E15-8EB9-0C728C20F1C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1900" name="Text Box 19">
          <a:extLst>
            <a:ext uri="{FF2B5EF4-FFF2-40B4-BE49-F238E27FC236}">
              <a16:creationId xmlns:a16="http://schemas.microsoft.com/office/drawing/2014/main" id="{569A7A00-A949-46AD-9F3E-8B95F57EA4B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01" name="Text Box 16">
          <a:extLst>
            <a:ext uri="{FF2B5EF4-FFF2-40B4-BE49-F238E27FC236}">
              <a16:creationId xmlns:a16="http://schemas.microsoft.com/office/drawing/2014/main" id="{3D116270-3535-4397-AE59-FB6643A7E22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02" name="Text Box 17">
          <a:extLst>
            <a:ext uri="{FF2B5EF4-FFF2-40B4-BE49-F238E27FC236}">
              <a16:creationId xmlns:a16="http://schemas.microsoft.com/office/drawing/2014/main" id="{F919E4EB-366D-4447-94D9-80330C877B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03" name="Text Box 18">
          <a:extLst>
            <a:ext uri="{FF2B5EF4-FFF2-40B4-BE49-F238E27FC236}">
              <a16:creationId xmlns:a16="http://schemas.microsoft.com/office/drawing/2014/main" id="{140215AF-72BA-4732-9AA6-B8B34EC1842A}"/>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04" name="Text Box 19">
          <a:extLst>
            <a:ext uri="{FF2B5EF4-FFF2-40B4-BE49-F238E27FC236}">
              <a16:creationId xmlns:a16="http://schemas.microsoft.com/office/drawing/2014/main" id="{14452599-1C58-43FE-AEFD-27AAF35D80A7}"/>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1905" name="Text Box 15">
          <a:extLst>
            <a:ext uri="{FF2B5EF4-FFF2-40B4-BE49-F238E27FC236}">
              <a16:creationId xmlns:a16="http://schemas.microsoft.com/office/drawing/2014/main" id="{A9B929AE-2B7F-4C54-A3E2-1CB326CD760F}"/>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06" name="Text Box 16">
          <a:extLst>
            <a:ext uri="{FF2B5EF4-FFF2-40B4-BE49-F238E27FC236}">
              <a16:creationId xmlns:a16="http://schemas.microsoft.com/office/drawing/2014/main" id="{232F9895-C649-4C7D-AEBE-8FB20F4929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07" name="Text Box 17">
          <a:extLst>
            <a:ext uri="{FF2B5EF4-FFF2-40B4-BE49-F238E27FC236}">
              <a16:creationId xmlns:a16="http://schemas.microsoft.com/office/drawing/2014/main" id="{E87DA689-7228-4B3F-B1B4-323ED215349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08" name="Text Box 18">
          <a:extLst>
            <a:ext uri="{FF2B5EF4-FFF2-40B4-BE49-F238E27FC236}">
              <a16:creationId xmlns:a16="http://schemas.microsoft.com/office/drawing/2014/main" id="{AFAC8FD1-FAB1-422F-A041-90CA8374F3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09" name="Text Box 19">
          <a:extLst>
            <a:ext uri="{FF2B5EF4-FFF2-40B4-BE49-F238E27FC236}">
              <a16:creationId xmlns:a16="http://schemas.microsoft.com/office/drawing/2014/main" id="{FD4D86DD-5FD4-4B79-A7D1-203539C8B24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1910" name="Text Box 15">
          <a:extLst>
            <a:ext uri="{FF2B5EF4-FFF2-40B4-BE49-F238E27FC236}">
              <a16:creationId xmlns:a16="http://schemas.microsoft.com/office/drawing/2014/main" id="{DF63CC08-E2AD-4654-89EC-BC2F9C7A2E29}"/>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11" name="Text Box 16">
          <a:extLst>
            <a:ext uri="{FF2B5EF4-FFF2-40B4-BE49-F238E27FC236}">
              <a16:creationId xmlns:a16="http://schemas.microsoft.com/office/drawing/2014/main" id="{6CEE5DB2-A6B6-4A7B-8EE3-B643E7E0237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12" name="Text Box 17">
          <a:extLst>
            <a:ext uri="{FF2B5EF4-FFF2-40B4-BE49-F238E27FC236}">
              <a16:creationId xmlns:a16="http://schemas.microsoft.com/office/drawing/2014/main" id="{11F71FF0-7910-4D3A-9305-D0054847BB2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13" name="Text Box 18">
          <a:extLst>
            <a:ext uri="{FF2B5EF4-FFF2-40B4-BE49-F238E27FC236}">
              <a16:creationId xmlns:a16="http://schemas.microsoft.com/office/drawing/2014/main" id="{945116B0-5373-4679-B7F3-BF253BE36F4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1914" name="Text Box 19">
          <a:extLst>
            <a:ext uri="{FF2B5EF4-FFF2-40B4-BE49-F238E27FC236}">
              <a16:creationId xmlns:a16="http://schemas.microsoft.com/office/drawing/2014/main" id="{B7E30969-264F-4BF9-AC08-8EE2E79869D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504825</xdr:rowOff>
    </xdr:from>
    <xdr:ext cx="95250" cy="442269"/>
    <xdr:sp macro="" textlink="">
      <xdr:nvSpPr>
        <xdr:cNvPr id="1915" name="Text Box 15">
          <a:extLst>
            <a:ext uri="{FF2B5EF4-FFF2-40B4-BE49-F238E27FC236}">
              <a16:creationId xmlns:a16="http://schemas.microsoft.com/office/drawing/2014/main" id="{DA9C63F2-6F7F-4F65-891D-990111F06567}"/>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014"/>
    <xdr:sp macro="" textlink="">
      <xdr:nvSpPr>
        <xdr:cNvPr id="1916" name="Text Box 15">
          <a:extLst>
            <a:ext uri="{FF2B5EF4-FFF2-40B4-BE49-F238E27FC236}">
              <a16:creationId xmlns:a16="http://schemas.microsoft.com/office/drawing/2014/main" id="{9D35D691-A7CA-4DE7-AFEA-62507279DD1A}"/>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17" name="Text Box 16">
          <a:extLst>
            <a:ext uri="{FF2B5EF4-FFF2-40B4-BE49-F238E27FC236}">
              <a16:creationId xmlns:a16="http://schemas.microsoft.com/office/drawing/2014/main" id="{A2212EE0-F4D9-4234-B8F9-7AA2696C6915}"/>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18" name="Text Box 17">
          <a:extLst>
            <a:ext uri="{FF2B5EF4-FFF2-40B4-BE49-F238E27FC236}">
              <a16:creationId xmlns:a16="http://schemas.microsoft.com/office/drawing/2014/main" id="{3C3E26B0-C449-4003-90AC-A6D895B3A33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19" name="Text Box 18">
          <a:extLst>
            <a:ext uri="{FF2B5EF4-FFF2-40B4-BE49-F238E27FC236}">
              <a16:creationId xmlns:a16="http://schemas.microsoft.com/office/drawing/2014/main" id="{664C5A2E-F1CD-4045-A9F8-587D9FE04D2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920" name="Text Box 19">
          <a:extLst>
            <a:ext uri="{FF2B5EF4-FFF2-40B4-BE49-F238E27FC236}">
              <a16:creationId xmlns:a16="http://schemas.microsoft.com/office/drawing/2014/main" id="{A598A053-B198-4AB1-90A8-43399B4052D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1921" name="Text Box 15">
          <a:extLst>
            <a:ext uri="{FF2B5EF4-FFF2-40B4-BE49-F238E27FC236}">
              <a16:creationId xmlns:a16="http://schemas.microsoft.com/office/drawing/2014/main" id="{B30D6A2A-29CF-4455-82E8-E8979D0F92C9}"/>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1922" name="Text Box 15">
          <a:extLst>
            <a:ext uri="{FF2B5EF4-FFF2-40B4-BE49-F238E27FC236}">
              <a16:creationId xmlns:a16="http://schemas.microsoft.com/office/drawing/2014/main" id="{12C0F44D-33CC-4396-9707-0C72B0F1D84B}"/>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1923" name="Text Box 15">
          <a:extLst>
            <a:ext uri="{FF2B5EF4-FFF2-40B4-BE49-F238E27FC236}">
              <a16:creationId xmlns:a16="http://schemas.microsoft.com/office/drawing/2014/main" id="{6624AD59-0023-467E-91C5-A98BDA5B1502}"/>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24" name="Text Box 16">
          <a:extLst>
            <a:ext uri="{FF2B5EF4-FFF2-40B4-BE49-F238E27FC236}">
              <a16:creationId xmlns:a16="http://schemas.microsoft.com/office/drawing/2014/main" id="{267EFCEA-D4A6-4D30-95A0-DDCCEA51E90E}"/>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25" name="Text Box 17">
          <a:extLst>
            <a:ext uri="{FF2B5EF4-FFF2-40B4-BE49-F238E27FC236}">
              <a16:creationId xmlns:a16="http://schemas.microsoft.com/office/drawing/2014/main" id="{75FEA3F2-D605-4823-9FD0-7E16254FFD43}"/>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926" name="Text Box 18">
          <a:extLst>
            <a:ext uri="{FF2B5EF4-FFF2-40B4-BE49-F238E27FC236}">
              <a16:creationId xmlns:a16="http://schemas.microsoft.com/office/drawing/2014/main" id="{B25678ED-B989-4972-A2AE-5A37088C62A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213632"/>
    <xdr:sp macro="" textlink="">
      <xdr:nvSpPr>
        <xdr:cNvPr id="1927" name="Text Box 15">
          <a:extLst>
            <a:ext uri="{FF2B5EF4-FFF2-40B4-BE49-F238E27FC236}">
              <a16:creationId xmlns:a16="http://schemas.microsoft.com/office/drawing/2014/main" id="{5BFFE07A-DD28-4DF8-85BE-E827FAE1C653}"/>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28" name="Text Box 16">
          <a:extLst>
            <a:ext uri="{FF2B5EF4-FFF2-40B4-BE49-F238E27FC236}">
              <a16:creationId xmlns:a16="http://schemas.microsoft.com/office/drawing/2014/main" id="{BDF54E87-1665-4A9A-9A06-AF4BC8294B0C}"/>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29" name="Text Box 17">
          <a:extLst>
            <a:ext uri="{FF2B5EF4-FFF2-40B4-BE49-F238E27FC236}">
              <a16:creationId xmlns:a16="http://schemas.microsoft.com/office/drawing/2014/main" id="{2CB82D05-4283-4003-B8B5-5067DD23EDE4}"/>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30" name="Text Box 18">
          <a:extLst>
            <a:ext uri="{FF2B5EF4-FFF2-40B4-BE49-F238E27FC236}">
              <a16:creationId xmlns:a16="http://schemas.microsoft.com/office/drawing/2014/main" id="{EC5D60FE-9A92-4878-B196-30AB11E7CE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31" name="Text Box 19">
          <a:extLst>
            <a:ext uri="{FF2B5EF4-FFF2-40B4-BE49-F238E27FC236}">
              <a16:creationId xmlns:a16="http://schemas.microsoft.com/office/drawing/2014/main" id="{00D4A7CF-1C65-420F-9ADA-6D10C75BA87D}"/>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32" name="Text Box 16">
          <a:extLst>
            <a:ext uri="{FF2B5EF4-FFF2-40B4-BE49-F238E27FC236}">
              <a16:creationId xmlns:a16="http://schemas.microsoft.com/office/drawing/2014/main" id="{10E4ECEB-78B3-453E-9C2E-D4B8E83244DE}"/>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33" name="Text Box 17">
          <a:extLst>
            <a:ext uri="{FF2B5EF4-FFF2-40B4-BE49-F238E27FC236}">
              <a16:creationId xmlns:a16="http://schemas.microsoft.com/office/drawing/2014/main" id="{B66304F4-F0A3-4B6E-9A25-ECBEAA2346D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34" name="Text Box 18">
          <a:extLst>
            <a:ext uri="{FF2B5EF4-FFF2-40B4-BE49-F238E27FC236}">
              <a16:creationId xmlns:a16="http://schemas.microsoft.com/office/drawing/2014/main" id="{0C8D442C-E928-421B-B6F8-058141DFA5B7}"/>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935" name="Text Box 19">
          <a:extLst>
            <a:ext uri="{FF2B5EF4-FFF2-40B4-BE49-F238E27FC236}">
              <a16:creationId xmlns:a16="http://schemas.microsoft.com/office/drawing/2014/main" id="{2E25B566-3572-45B2-822C-5BC9343AD97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36" name="Text Box 16">
          <a:extLst>
            <a:ext uri="{FF2B5EF4-FFF2-40B4-BE49-F238E27FC236}">
              <a16:creationId xmlns:a16="http://schemas.microsoft.com/office/drawing/2014/main" id="{2D56ABB9-3A4B-4F44-A4D9-74324CA03E9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37" name="Text Box 17">
          <a:extLst>
            <a:ext uri="{FF2B5EF4-FFF2-40B4-BE49-F238E27FC236}">
              <a16:creationId xmlns:a16="http://schemas.microsoft.com/office/drawing/2014/main" id="{C580393D-5D1E-472D-BB39-899C557B37D4}"/>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38" name="Text Box 18">
          <a:extLst>
            <a:ext uri="{FF2B5EF4-FFF2-40B4-BE49-F238E27FC236}">
              <a16:creationId xmlns:a16="http://schemas.microsoft.com/office/drawing/2014/main" id="{2A9B06F8-1C56-4E5A-8D3C-FC6D4254D78B}"/>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39" name="Text Box 19">
          <a:extLst>
            <a:ext uri="{FF2B5EF4-FFF2-40B4-BE49-F238E27FC236}">
              <a16:creationId xmlns:a16="http://schemas.microsoft.com/office/drawing/2014/main" id="{18BB393B-2295-4F93-A156-5A4A01444C6E}"/>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40" name="Text Box 16">
          <a:extLst>
            <a:ext uri="{FF2B5EF4-FFF2-40B4-BE49-F238E27FC236}">
              <a16:creationId xmlns:a16="http://schemas.microsoft.com/office/drawing/2014/main" id="{E773D4F6-6EC3-451C-9539-E4C554E6782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41" name="Text Box 17">
          <a:extLst>
            <a:ext uri="{FF2B5EF4-FFF2-40B4-BE49-F238E27FC236}">
              <a16:creationId xmlns:a16="http://schemas.microsoft.com/office/drawing/2014/main" id="{8184656B-D98C-4E06-8C33-5BAB57934426}"/>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42" name="Text Box 18">
          <a:extLst>
            <a:ext uri="{FF2B5EF4-FFF2-40B4-BE49-F238E27FC236}">
              <a16:creationId xmlns:a16="http://schemas.microsoft.com/office/drawing/2014/main" id="{0A62D751-8992-4232-93C8-D28AE1B13C5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43" name="Text Box 19">
          <a:extLst>
            <a:ext uri="{FF2B5EF4-FFF2-40B4-BE49-F238E27FC236}">
              <a16:creationId xmlns:a16="http://schemas.microsoft.com/office/drawing/2014/main" id="{A0BD512E-28B8-4A89-BCA3-E2454A96D3C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44" name="Text Box 16">
          <a:extLst>
            <a:ext uri="{FF2B5EF4-FFF2-40B4-BE49-F238E27FC236}">
              <a16:creationId xmlns:a16="http://schemas.microsoft.com/office/drawing/2014/main" id="{9139B56D-F271-4920-9853-8F268ECAFC4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45" name="Text Box 17">
          <a:extLst>
            <a:ext uri="{FF2B5EF4-FFF2-40B4-BE49-F238E27FC236}">
              <a16:creationId xmlns:a16="http://schemas.microsoft.com/office/drawing/2014/main" id="{36BA49C6-BDA7-4CA5-86A9-0F663821BAE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46" name="Text Box 18">
          <a:extLst>
            <a:ext uri="{FF2B5EF4-FFF2-40B4-BE49-F238E27FC236}">
              <a16:creationId xmlns:a16="http://schemas.microsoft.com/office/drawing/2014/main" id="{9B74F833-DAD2-48E6-BCD5-BBFF19585517}"/>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1947" name="Text Box 19">
          <a:extLst>
            <a:ext uri="{FF2B5EF4-FFF2-40B4-BE49-F238E27FC236}">
              <a16:creationId xmlns:a16="http://schemas.microsoft.com/office/drawing/2014/main" id="{238AF34E-B9CF-44CF-A947-1D9B250DFE9C}"/>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014"/>
    <xdr:sp macro="" textlink="">
      <xdr:nvSpPr>
        <xdr:cNvPr id="1948" name="Text Box 15">
          <a:extLst>
            <a:ext uri="{FF2B5EF4-FFF2-40B4-BE49-F238E27FC236}">
              <a16:creationId xmlns:a16="http://schemas.microsoft.com/office/drawing/2014/main" id="{961510CD-8AE1-4FCC-9E17-6A5F99E70CF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49" name="Text Box 16">
          <a:extLst>
            <a:ext uri="{FF2B5EF4-FFF2-40B4-BE49-F238E27FC236}">
              <a16:creationId xmlns:a16="http://schemas.microsoft.com/office/drawing/2014/main" id="{92A5448E-156B-4EC1-948E-050DABF77E6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50" name="Text Box 17">
          <a:extLst>
            <a:ext uri="{FF2B5EF4-FFF2-40B4-BE49-F238E27FC236}">
              <a16:creationId xmlns:a16="http://schemas.microsoft.com/office/drawing/2014/main" id="{70ABB064-BA56-4A4B-8C46-B54F93242F5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51" name="Text Box 18">
          <a:extLst>
            <a:ext uri="{FF2B5EF4-FFF2-40B4-BE49-F238E27FC236}">
              <a16:creationId xmlns:a16="http://schemas.microsoft.com/office/drawing/2014/main" id="{D9CB9989-A037-469E-84B5-1D2B4F063AB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952" name="Text Box 19">
          <a:extLst>
            <a:ext uri="{FF2B5EF4-FFF2-40B4-BE49-F238E27FC236}">
              <a16:creationId xmlns:a16="http://schemas.microsoft.com/office/drawing/2014/main" id="{2FBFF4C5-F8EC-4E22-ABC8-32CE7441417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1953" name="Text Box 15">
          <a:extLst>
            <a:ext uri="{FF2B5EF4-FFF2-40B4-BE49-F238E27FC236}">
              <a16:creationId xmlns:a16="http://schemas.microsoft.com/office/drawing/2014/main" id="{646452DF-E470-4229-A862-12141A51FBC9}"/>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54" name="Text Box 16">
          <a:extLst>
            <a:ext uri="{FF2B5EF4-FFF2-40B4-BE49-F238E27FC236}">
              <a16:creationId xmlns:a16="http://schemas.microsoft.com/office/drawing/2014/main" id="{74919D37-CBB5-45EC-93C8-55A0AD1FF6F3}"/>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55" name="Text Box 17">
          <a:extLst>
            <a:ext uri="{FF2B5EF4-FFF2-40B4-BE49-F238E27FC236}">
              <a16:creationId xmlns:a16="http://schemas.microsoft.com/office/drawing/2014/main" id="{08C1B570-673D-478F-AFDD-E06D92D087EC}"/>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956" name="Text Box 18">
          <a:extLst>
            <a:ext uri="{FF2B5EF4-FFF2-40B4-BE49-F238E27FC236}">
              <a16:creationId xmlns:a16="http://schemas.microsoft.com/office/drawing/2014/main" id="{A3E9A73E-5ECB-4A0B-8FCC-4D6550575B0D}"/>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57" name="Text Box 16">
          <a:extLst>
            <a:ext uri="{FF2B5EF4-FFF2-40B4-BE49-F238E27FC236}">
              <a16:creationId xmlns:a16="http://schemas.microsoft.com/office/drawing/2014/main" id="{B7FDC12E-B3B3-4404-84F1-7A92A8FF6683}"/>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58" name="Text Box 17">
          <a:extLst>
            <a:ext uri="{FF2B5EF4-FFF2-40B4-BE49-F238E27FC236}">
              <a16:creationId xmlns:a16="http://schemas.microsoft.com/office/drawing/2014/main" id="{FBC54FA8-15BA-4CBD-9C5C-A7FEE3CE60F1}"/>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59" name="Text Box 18">
          <a:extLst>
            <a:ext uri="{FF2B5EF4-FFF2-40B4-BE49-F238E27FC236}">
              <a16:creationId xmlns:a16="http://schemas.microsoft.com/office/drawing/2014/main" id="{A6F31BE7-68E0-4F7E-B118-EA21297B51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60" name="Text Box 19">
          <a:extLst>
            <a:ext uri="{FF2B5EF4-FFF2-40B4-BE49-F238E27FC236}">
              <a16:creationId xmlns:a16="http://schemas.microsoft.com/office/drawing/2014/main" id="{B9EE7987-A375-49F3-9C7F-37B8FC53D984}"/>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61" name="Text Box 16">
          <a:extLst>
            <a:ext uri="{FF2B5EF4-FFF2-40B4-BE49-F238E27FC236}">
              <a16:creationId xmlns:a16="http://schemas.microsoft.com/office/drawing/2014/main" id="{3E41EDED-91C5-4C30-B07C-6D790549882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62" name="Text Box 17">
          <a:extLst>
            <a:ext uri="{FF2B5EF4-FFF2-40B4-BE49-F238E27FC236}">
              <a16:creationId xmlns:a16="http://schemas.microsoft.com/office/drawing/2014/main" id="{C7B06ED1-79CA-4EF2-9837-CBE637A515B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63" name="Text Box 18">
          <a:extLst>
            <a:ext uri="{FF2B5EF4-FFF2-40B4-BE49-F238E27FC236}">
              <a16:creationId xmlns:a16="http://schemas.microsoft.com/office/drawing/2014/main" id="{28D11158-17EC-40E6-B969-01386ABE4A6C}"/>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964" name="Text Box 19">
          <a:extLst>
            <a:ext uri="{FF2B5EF4-FFF2-40B4-BE49-F238E27FC236}">
              <a16:creationId xmlns:a16="http://schemas.microsoft.com/office/drawing/2014/main" id="{7AA5F8BD-0F2B-42C1-BB93-5C5A34B0911B}"/>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1965" name="Text Box 15">
          <a:extLst>
            <a:ext uri="{FF2B5EF4-FFF2-40B4-BE49-F238E27FC236}">
              <a16:creationId xmlns:a16="http://schemas.microsoft.com/office/drawing/2014/main" id="{4FC1BF7C-F348-4F50-B7B0-65E51EB1C94C}"/>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442269"/>
    <xdr:sp macro="" textlink="">
      <xdr:nvSpPr>
        <xdr:cNvPr id="1966" name="Text Box 15">
          <a:extLst>
            <a:ext uri="{FF2B5EF4-FFF2-40B4-BE49-F238E27FC236}">
              <a16:creationId xmlns:a16="http://schemas.microsoft.com/office/drawing/2014/main" id="{3FA75E95-21AA-4EDE-B929-F89BA4521095}"/>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504825</xdr:rowOff>
    </xdr:from>
    <xdr:ext cx="95250" cy="442269"/>
    <xdr:sp macro="" textlink="">
      <xdr:nvSpPr>
        <xdr:cNvPr id="1967" name="Text Box 15">
          <a:extLst>
            <a:ext uri="{FF2B5EF4-FFF2-40B4-BE49-F238E27FC236}">
              <a16:creationId xmlns:a16="http://schemas.microsoft.com/office/drawing/2014/main" id="{A7670E15-2DBA-4F4B-9347-B358CE23A921}"/>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1968" name="Text Box 15">
          <a:extLst>
            <a:ext uri="{FF2B5EF4-FFF2-40B4-BE49-F238E27FC236}">
              <a16:creationId xmlns:a16="http://schemas.microsoft.com/office/drawing/2014/main" id="{8065D6B3-D849-4770-B85F-7F496FF37527}"/>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1969" name="Text Box 15">
          <a:extLst>
            <a:ext uri="{FF2B5EF4-FFF2-40B4-BE49-F238E27FC236}">
              <a16:creationId xmlns:a16="http://schemas.microsoft.com/office/drawing/2014/main" id="{DFA37A93-F8C0-47E3-BF22-8217B0CB005A}"/>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213632"/>
    <xdr:sp macro="" textlink="">
      <xdr:nvSpPr>
        <xdr:cNvPr id="1970" name="Text Box 15">
          <a:extLst>
            <a:ext uri="{FF2B5EF4-FFF2-40B4-BE49-F238E27FC236}">
              <a16:creationId xmlns:a16="http://schemas.microsoft.com/office/drawing/2014/main" id="{ECAD2E5D-E481-4FD8-8EFE-8BA422B3FC72}"/>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71" name="Text Box 16">
          <a:extLst>
            <a:ext uri="{FF2B5EF4-FFF2-40B4-BE49-F238E27FC236}">
              <a16:creationId xmlns:a16="http://schemas.microsoft.com/office/drawing/2014/main" id="{9E688637-F2C7-4AFD-AC8C-B149CC60BE9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72" name="Text Box 17">
          <a:extLst>
            <a:ext uri="{FF2B5EF4-FFF2-40B4-BE49-F238E27FC236}">
              <a16:creationId xmlns:a16="http://schemas.microsoft.com/office/drawing/2014/main" id="{492827B5-8095-40DB-9CE6-62587F11FEF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73" name="Text Box 18">
          <a:extLst>
            <a:ext uri="{FF2B5EF4-FFF2-40B4-BE49-F238E27FC236}">
              <a16:creationId xmlns:a16="http://schemas.microsoft.com/office/drawing/2014/main" id="{22F4865F-2C23-4318-9106-00974B34E284}"/>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74" name="Text Box 19">
          <a:extLst>
            <a:ext uri="{FF2B5EF4-FFF2-40B4-BE49-F238E27FC236}">
              <a16:creationId xmlns:a16="http://schemas.microsoft.com/office/drawing/2014/main" id="{08AFBC32-F895-4C48-8577-ED061450AD6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1975" name="Text Box 16">
          <a:extLst>
            <a:ext uri="{FF2B5EF4-FFF2-40B4-BE49-F238E27FC236}">
              <a16:creationId xmlns:a16="http://schemas.microsoft.com/office/drawing/2014/main" id="{7CB08CA2-7810-4078-B248-EC7DB91F642C}"/>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1976" name="Text Box 17">
          <a:extLst>
            <a:ext uri="{FF2B5EF4-FFF2-40B4-BE49-F238E27FC236}">
              <a16:creationId xmlns:a16="http://schemas.microsoft.com/office/drawing/2014/main" id="{141B31C4-96E7-4D65-934A-D0A994280B5B}"/>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1977" name="Text Box 18">
          <a:extLst>
            <a:ext uri="{FF2B5EF4-FFF2-40B4-BE49-F238E27FC236}">
              <a16:creationId xmlns:a16="http://schemas.microsoft.com/office/drawing/2014/main" id="{02E7DA53-D426-48E3-9C43-A9AA5E98AE9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1978" name="Text Box 19">
          <a:extLst>
            <a:ext uri="{FF2B5EF4-FFF2-40B4-BE49-F238E27FC236}">
              <a16:creationId xmlns:a16="http://schemas.microsoft.com/office/drawing/2014/main" id="{DB4B2EE0-AFB5-41B2-BD2B-DFBF664B5771}"/>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1979" name="Text Box 16">
          <a:extLst>
            <a:ext uri="{FF2B5EF4-FFF2-40B4-BE49-F238E27FC236}">
              <a16:creationId xmlns:a16="http://schemas.microsoft.com/office/drawing/2014/main" id="{B4A62FF8-50F6-4FD2-BF79-F8362164416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1980" name="Text Box 17">
          <a:extLst>
            <a:ext uri="{FF2B5EF4-FFF2-40B4-BE49-F238E27FC236}">
              <a16:creationId xmlns:a16="http://schemas.microsoft.com/office/drawing/2014/main" id="{93E2314C-7323-4475-B67B-3E74939E86D5}"/>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1981" name="Text Box 18">
          <a:extLst>
            <a:ext uri="{FF2B5EF4-FFF2-40B4-BE49-F238E27FC236}">
              <a16:creationId xmlns:a16="http://schemas.microsoft.com/office/drawing/2014/main" id="{375DD61B-534B-4E19-94D0-BEDA9ACC97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1982" name="Text Box 19">
          <a:extLst>
            <a:ext uri="{FF2B5EF4-FFF2-40B4-BE49-F238E27FC236}">
              <a16:creationId xmlns:a16="http://schemas.microsoft.com/office/drawing/2014/main" id="{CFFF4BD0-3C2F-4673-8CC6-3461A88D5E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83" name="Text Box 16">
          <a:extLst>
            <a:ext uri="{FF2B5EF4-FFF2-40B4-BE49-F238E27FC236}">
              <a16:creationId xmlns:a16="http://schemas.microsoft.com/office/drawing/2014/main" id="{141EA8A2-B56B-4B5C-A531-0B549996DCD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84" name="Text Box 17">
          <a:extLst>
            <a:ext uri="{FF2B5EF4-FFF2-40B4-BE49-F238E27FC236}">
              <a16:creationId xmlns:a16="http://schemas.microsoft.com/office/drawing/2014/main" id="{E4FECC78-18CB-4AF8-B173-92218941875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85" name="Text Box 18">
          <a:extLst>
            <a:ext uri="{FF2B5EF4-FFF2-40B4-BE49-F238E27FC236}">
              <a16:creationId xmlns:a16="http://schemas.microsoft.com/office/drawing/2014/main" id="{2E816022-45E0-4295-ABA3-F3A813CD34C2}"/>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1986" name="Text Box 19">
          <a:extLst>
            <a:ext uri="{FF2B5EF4-FFF2-40B4-BE49-F238E27FC236}">
              <a16:creationId xmlns:a16="http://schemas.microsoft.com/office/drawing/2014/main" id="{E98BDACE-C652-47C8-9214-D42FD9E1BE5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1987" name="Text Box 16">
          <a:extLst>
            <a:ext uri="{FF2B5EF4-FFF2-40B4-BE49-F238E27FC236}">
              <a16:creationId xmlns:a16="http://schemas.microsoft.com/office/drawing/2014/main" id="{7C3F7369-2C84-4FDC-8EC9-208ED91EB8A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1988" name="Text Box 17">
          <a:extLst>
            <a:ext uri="{FF2B5EF4-FFF2-40B4-BE49-F238E27FC236}">
              <a16:creationId xmlns:a16="http://schemas.microsoft.com/office/drawing/2014/main" id="{E3865A9B-4592-4AC3-962D-7147424274A4}"/>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1989" name="Text Box 18">
          <a:extLst>
            <a:ext uri="{FF2B5EF4-FFF2-40B4-BE49-F238E27FC236}">
              <a16:creationId xmlns:a16="http://schemas.microsoft.com/office/drawing/2014/main" id="{75FBE134-1E20-44B3-B90A-1A3ADC9D09D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1990" name="Text Box 16">
          <a:extLst>
            <a:ext uri="{FF2B5EF4-FFF2-40B4-BE49-F238E27FC236}">
              <a16:creationId xmlns:a16="http://schemas.microsoft.com/office/drawing/2014/main" id="{7977C0CD-E02F-40CA-B0A7-A5143939662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1991" name="Text Box 17">
          <a:extLst>
            <a:ext uri="{FF2B5EF4-FFF2-40B4-BE49-F238E27FC236}">
              <a16:creationId xmlns:a16="http://schemas.microsoft.com/office/drawing/2014/main" id="{E4746C12-94AE-4910-9AF1-1917D01FF604}"/>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1992" name="Text Box 18">
          <a:extLst>
            <a:ext uri="{FF2B5EF4-FFF2-40B4-BE49-F238E27FC236}">
              <a16:creationId xmlns:a16="http://schemas.microsoft.com/office/drawing/2014/main" id="{FE9F88CE-028F-45F4-AE11-AD6E0AECF277}"/>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1993" name="Text Box 19">
          <a:extLst>
            <a:ext uri="{FF2B5EF4-FFF2-40B4-BE49-F238E27FC236}">
              <a16:creationId xmlns:a16="http://schemas.microsoft.com/office/drawing/2014/main" id="{FC91F483-0A9B-4512-98F0-E33E9854D89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1994" name="Text Box 16">
          <a:extLst>
            <a:ext uri="{FF2B5EF4-FFF2-40B4-BE49-F238E27FC236}">
              <a16:creationId xmlns:a16="http://schemas.microsoft.com/office/drawing/2014/main" id="{E6CD86CF-278A-4464-B33A-E12AEE6A56B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1995" name="Text Box 17">
          <a:extLst>
            <a:ext uri="{FF2B5EF4-FFF2-40B4-BE49-F238E27FC236}">
              <a16:creationId xmlns:a16="http://schemas.microsoft.com/office/drawing/2014/main" id="{9D78BE41-E7B2-4A3B-94FE-562D33A3AE5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1996" name="Text Box 18">
          <a:extLst>
            <a:ext uri="{FF2B5EF4-FFF2-40B4-BE49-F238E27FC236}">
              <a16:creationId xmlns:a16="http://schemas.microsoft.com/office/drawing/2014/main" id="{87A3A99D-81F0-471F-B86D-2190D6ED8F2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1997" name="Text Box 19">
          <a:extLst>
            <a:ext uri="{FF2B5EF4-FFF2-40B4-BE49-F238E27FC236}">
              <a16:creationId xmlns:a16="http://schemas.microsoft.com/office/drawing/2014/main" id="{11B333B5-62CD-4E16-BDF0-EB958BB70E8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998" name="Text Box 16">
          <a:extLst>
            <a:ext uri="{FF2B5EF4-FFF2-40B4-BE49-F238E27FC236}">
              <a16:creationId xmlns:a16="http://schemas.microsoft.com/office/drawing/2014/main" id="{067D55A0-99E0-4C7D-91C4-10FF650EEF7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999" name="Text Box 17">
          <a:extLst>
            <a:ext uri="{FF2B5EF4-FFF2-40B4-BE49-F238E27FC236}">
              <a16:creationId xmlns:a16="http://schemas.microsoft.com/office/drawing/2014/main" id="{1C8EF16F-06A4-4F8E-95B5-E0F99D50682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00" name="Text Box 18">
          <a:extLst>
            <a:ext uri="{FF2B5EF4-FFF2-40B4-BE49-F238E27FC236}">
              <a16:creationId xmlns:a16="http://schemas.microsoft.com/office/drawing/2014/main" id="{BDF4FC23-2802-4BD4-9A7C-6340CD14EED1}"/>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01" name="Text Box 19">
          <a:extLst>
            <a:ext uri="{FF2B5EF4-FFF2-40B4-BE49-F238E27FC236}">
              <a16:creationId xmlns:a16="http://schemas.microsoft.com/office/drawing/2014/main" id="{9677DAAF-822C-4967-BD77-621FF40C056F}"/>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61691"/>
    <xdr:sp macro="" textlink="">
      <xdr:nvSpPr>
        <xdr:cNvPr id="2002" name="Text Box 15">
          <a:extLst>
            <a:ext uri="{FF2B5EF4-FFF2-40B4-BE49-F238E27FC236}">
              <a16:creationId xmlns:a16="http://schemas.microsoft.com/office/drawing/2014/main" id="{5DE0DE75-008D-4381-AD51-7306E1A007BB}"/>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03" name="Text Box 16">
          <a:extLst>
            <a:ext uri="{FF2B5EF4-FFF2-40B4-BE49-F238E27FC236}">
              <a16:creationId xmlns:a16="http://schemas.microsoft.com/office/drawing/2014/main" id="{7CEF36F7-E808-4402-8F9B-AB118A36321A}"/>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04" name="Text Box 17">
          <a:extLst>
            <a:ext uri="{FF2B5EF4-FFF2-40B4-BE49-F238E27FC236}">
              <a16:creationId xmlns:a16="http://schemas.microsoft.com/office/drawing/2014/main" id="{E8F39DCA-754F-41B9-9B63-0002A33D239C}"/>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05" name="Text Box 18">
          <a:extLst>
            <a:ext uri="{FF2B5EF4-FFF2-40B4-BE49-F238E27FC236}">
              <a16:creationId xmlns:a16="http://schemas.microsoft.com/office/drawing/2014/main" id="{1630D565-D79B-411F-A941-63B4E2680A37}"/>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06" name="Text Box 19">
          <a:extLst>
            <a:ext uri="{FF2B5EF4-FFF2-40B4-BE49-F238E27FC236}">
              <a16:creationId xmlns:a16="http://schemas.microsoft.com/office/drawing/2014/main" id="{3894C0BE-D616-466E-B049-D718F2E08A94}"/>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442269"/>
    <xdr:sp macro="" textlink="">
      <xdr:nvSpPr>
        <xdr:cNvPr id="2007" name="Text Box 15">
          <a:extLst>
            <a:ext uri="{FF2B5EF4-FFF2-40B4-BE49-F238E27FC236}">
              <a16:creationId xmlns:a16="http://schemas.microsoft.com/office/drawing/2014/main" id="{74A3770A-CEC5-4C7D-8FC5-C23E4CE5B73C}"/>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08" name="Text Box 16">
          <a:extLst>
            <a:ext uri="{FF2B5EF4-FFF2-40B4-BE49-F238E27FC236}">
              <a16:creationId xmlns:a16="http://schemas.microsoft.com/office/drawing/2014/main" id="{C7C22862-7FF9-47EE-8943-B0944D077791}"/>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09" name="Text Box 17">
          <a:extLst>
            <a:ext uri="{FF2B5EF4-FFF2-40B4-BE49-F238E27FC236}">
              <a16:creationId xmlns:a16="http://schemas.microsoft.com/office/drawing/2014/main" id="{4680BAC4-4424-423D-BC2C-D6631D5FDD52}"/>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10" name="Text Box 18">
          <a:extLst>
            <a:ext uri="{FF2B5EF4-FFF2-40B4-BE49-F238E27FC236}">
              <a16:creationId xmlns:a16="http://schemas.microsoft.com/office/drawing/2014/main" id="{641C5FCF-7676-471B-AB82-3FE7DE20A84E}"/>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2011" name="Text Box 19">
          <a:extLst>
            <a:ext uri="{FF2B5EF4-FFF2-40B4-BE49-F238E27FC236}">
              <a16:creationId xmlns:a16="http://schemas.microsoft.com/office/drawing/2014/main" id="{4E263BB1-7808-45CF-9FE6-6A3FBDDCD399}"/>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504825</xdr:rowOff>
    </xdr:from>
    <xdr:ext cx="95250" cy="442269"/>
    <xdr:sp macro="" textlink="">
      <xdr:nvSpPr>
        <xdr:cNvPr id="2012" name="Text Box 15">
          <a:extLst>
            <a:ext uri="{FF2B5EF4-FFF2-40B4-BE49-F238E27FC236}">
              <a16:creationId xmlns:a16="http://schemas.microsoft.com/office/drawing/2014/main" id="{42904C1D-8515-4254-8005-B69A77798AD7}"/>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014"/>
    <xdr:sp macro="" textlink="">
      <xdr:nvSpPr>
        <xdr:cNvPr id="2013" name="Text Box 15">
          <a:extLst>
            <a:ext uri="{FF2B5EF4-FFF2-40B4-BE49-F238E27FC236}">
              <a16:creationId xmlns:a16="http://schemas.microsoft.com/office/drawing/2014/main" id="{3E80D04A-5B6F-4A7A-8F84-D1803C296D3C}"/>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14" name="Text Box 16">
          <a:extLst>
            <a:ext uri="{FF2B5EF4-FFF2-40B4-BE49-F238E27FC236}">
              <a16:creationId xmlns:a16="http://schemas.microsoft.com/office/drawing/2014/main" id="{88F5CC5D-0183-4499-BAFC-5D4365B2D958}"/>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15" name="Text Box 17">
          <a:extLst>
            <a:ext uri="{FF2B5EF4-FFF2-40B4-BE49-F238E27FC236}">
              <a16:creationId xmlns:a16="http://schemas.microsoft.com/office/drawing/2014/main" id="{B4FD854B-8033-4E4B-9DA2-B11F5393D01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16" name="Text Box 18">
          <a:extLst>
            <a:ext uri="{FF2B5EF4-FFF2-40B4-BE49-F238E27FC236}">
              <a16:creationId xmlns:a16="http://schemas.microsoft.com/office/drawing/2014/main" id="{D588D3E1-B6A9-4A9A-8020-E0D3E0D9D7AE}"/>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2017" name="Text Box 19">
          <a:extLst>
            <a:ext uri="{FF2B5EF4-FFF2-40B4-BE49-F238E27FC236}">
              <a16:creationId xmlns:a16="http://schemas.microsoft.com/office/drawing/2014/main" id="{B9D2CE59-7906-4038-97E2-B78A2C0A1A7A}"/>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2018" name="Text Box 15">
          <a:extLst>
            <a:ext uri="{FF2B5EF4-FFF2-40B4-BE49-F238E27FC236}">
              <a16:creationId xmlns:a16="http://schemas.microsoft.com/office/drawing/2014/main" id="{E63C86F6-20D9-4FE8-A68A-B1FCFE2EAF03}"/>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2019" name="Text Box 15">
          <a:extLst>
            <a:ext uri="{FF2B5EF4-FFF2-40B4-BE49-F238E27FC236}">
              <a16:creationId xmlns:a16="http://schemas.microsoft.com/office/drawing/2014/main" id="{048CF4B0-82E3-4F28-A30C-AEE0AA0A696F}"/>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2020" name="Text Box 15">
          <a:extLst>
            <a:ext uri="{FF2B5EF4-FFF2-40B4-BE49-F238E27FC236}">
              <a16:creationId xmlns:a16="http://schemas.microsoft.com/office/drawing/2014/main" id="{7C9BE3EC-D189-427D-9089-12F9D89A4EAC}"/>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21" name="Text Box 16">
          <a:extLst>
            <a:ext uri="{FF2B5EF4-FFF2-40B4-BE49-F238E27FC236}">
              <a16:creationId xmlns:a16="http://schemas.microsoft.com/office/drawing/2014/main" id="{47C302B6-DEBB-4D3F-AFA9-97F49C8BFB81}"/>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22" name="Text Box 17">
          <a:extLst>
            <a:ext uri="{FF2B5EF4-FFF2-40B4-BE49-F238E27FC236}">
              <a16:creationId xmlns:a16="http://schemas.microsoft.com/office/drawing/2014/main" id="{BB8F0195-D65A-4C18-9FD9-447833033DB2}"/>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2023" name="Text Box 18">
          <a:extLst>
            <a:ext uri="{FF2B5EF4-FFF2-40B4-BE49-F238E27FC236}">
              <a16:creationId xmlns:a16="http://schemas.microsoft.com/office/drawing/2014/main" id="{B09E62AD-A188-4556-929D-C8CE26044253}"/>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213632"/>
    <xdr:sp macro="" textlink="">
      <xdr:nvSpPr>
        <xdr:cNvPr id="2024" name="Text Box 15">
          <a:extLst>
            <a:ext uri="{FF2B5EF4-FFF2-40B4-BE49-F238E27FC236}">
              <a16:creationId xmlns:a16="http://schemas.microsoft.com/office/drawing/2014/main" id="{B9C41AF6-77C9-4C52-9573-032A92CE240C}"/>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25" name="Text Box 16">
          <a:extLst>
            <a:ext uri="{FF2B5EF4-FFF2-40B4-BE49-F238E27FC236}">
              <a16:creationId xmlns:a16="http://schemas.microsoft.com/office/drawing/2014/main" id="{D368BB19-5C8D-4F0A-B0CD-C4D3908DD57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26" name="Text Box 17">
          <a:extLst>
            <a:ext uri="{FF2B5EF4-FFF2-40B4-BE49-F238E27FC236}">
              <a16:creationId xmlns:a16="http://schemas.microsoft.com/office/drawing/2014/main" id="{758C3A2A-6A22-4F81-8FB4-6A767429DE49}"/>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27" name="Text Box 18">
          <a:extLst>
            <a:ext uri="{FF2B5EF4-FFF2-40B4-BE49-F238E27FC236}">
              <a16:creationId xmlns:a16="http://schemas.microsoft.com/office/drawing/2014/main" id="{F7195DF1-215F-45C8-B853-FFF4189CDE0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28" name="Text Box 19">
          <a:extLst>
            <a:ext uri="{FF2B5EF4-FFF2-40B4-BE49-F238E27FC236}">
              <a16:creationId xmlns:a16="http://schemas.microsoft.com/office/drawing/2014/main" id="{8B7CFE95-A3F3-4778-AA07-7C30AD00836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29" name="Text Box 16">
          <a:extLst>
            <a:ext uri="{FF2B5EF4-FFF2-40B4-BE49-F238E27FC236}">
              <a16:creationId xmlns:a16="http://schemas.microsoft.com/office/drawing/2014/main" id="{12A832BF-5DAF-416C-B01F-FD9EF4229AA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30" name="Text Box 17">
          <a:extLst>
            <a:ext uri="{FF2B5EF4-FFF2-40B4-BE49-F238E27FC236}">
              <a16:creationId xmlns:a16="http://schemas.microsoft.com/office/drawing/2014/main" id="{FAED005C-C690-4431-9EEA-B1EE44C7E4F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31" name="Text Box 18">
          <a:extLst>
            <a:ext uri="{FF2B5EF4-FFF2-40B4-BE49-F238E27FC236}">
              <a16:creationId xmlns:a16="http://schemas.microsoft.com/office/drawing/2014/main" id="{F2FE8110-70C5-4403-9FB0-2716178506A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2032" name="Text Box 19">
          <a:extLst>
            <a:ext uri="{FF2B5EF4-FFF2-40B4-BE49-F238E27FC236}">
              <a16:creationId xmlns:a16="http://schemas.microsoft.com/office/drawing/2014/main" id="{58017549-91D3-4917-90E1-01016967F2F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033" name="Text Box 16">
          <a:extLst>
            <a:ext uri="{FF2B5EF4-FFF2-40B4-BE49-F238E27FC236}">
              <a16:creationId xmlns:a16="http://schemas.microsoft.com/office/drawing/2014/main" id="{E0FEEC05-1BEA-4FDE-A541-E311257E4576}"/>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034" name="Text Box 17">
          <a:extLst>
            <a:ext uri="{FF2B5EF4-FFF2-40B4-BE49-F238E27FC236}">
              <a16:creationId xmlns:a16="http://schemas.microsoft.com/office/drawing/2014/main" id="{E3301446-58F9-4EF5-B6C2-F40316A6A71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035" name="Text Box 18">
          <a:extLst>
            <a:ext uri="{FF2B5EF4-FFF2-40B4-BE49-F238E27FC236}">
              <a16:creationId xmlns:a16="http://schemas.microsoft.com/office/drawing/2014/main" id="{B4DC48CC-175C-49EC-B244-49612F4AEFA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036" name="Text Box 19">
          <a:extLst>
            <a:ext uri="{FF2B5EF4-FFF2-40B4-BE49-F238E27FC236}">
              <a16:creationId xmlns:a16="http://schemas.microsoft.com/office/drawing/2014/main" id="{9E497805-417D-4E3F-B531-9C7D61AFE987}"/>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2037" name="Text Box 16">
          <a:extLst>
            <a:ext uri="{FF2B5EF4-FFF2-40B4-BE49-F238E27FC236}">
              <a16:creationId xmlns:a16="http://schemas.microsoft.com/office/drawing/2014/main" id="{A5ABDF4C-EF42-4127-B4E7-601A8B3498C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2038" name="Text Box 17">
          <a:extLst>
            <a:ext uri="{FF2B5EF4-FFF2-40B4-BE49-F238E27FC236}">
              <a16:creationId xmlns:a16="http://schemas.microsoft.com/office/drawing/2014/main" id="{1DD5F80E-38C5-4D87-B522-5FAF710F26AA}"/>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2039" name="Text Box 18">
          <a:extLst>
            <a:ext uri="{FF2B5EF4-FFF2-40B4-BE49-F238E27FC236}">
              <a16:creationId xmlns:a16="http://schemas.microsoft.com/office/drawing/2014/main" id="{3F233B32-3530-4EF4-BA0F-3E0837E09D1C}"/>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2040" name="Text Box 19">
          <a:extLst>
            <a:ext uri="{FF2B5EF4-FFF2-40B4-BE49-F238E27FC236}">
              <a16:creationId xmlns:a16="http://schemas.microsoft.com/office/drawing/2014/main" id="{EB33487D-4B76-4A33-A448-A72BF302798D}"/>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2041" name="Text Box 16">
          <a:extLst>
            <a:ext uri="{FF2B5EF4-FFF2-40B4-BE49-F238E27FC236}">
              <a16:creationId xmlns:a16="http://schemas.microsoft.com/office/drawing/2014/main" id="{BAF3A338-6A31-48D8-8F3F-8B2709DB913E}"/>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2042" name="Text Box 17">
          <a:extLst>
            <a:ext uri="{FF2B5EF4-FFF2-40B4-BE49-F238E27FC236}">
              <a16:creationId xmlns:a16="http://schemas.microsoft.com/office/drawing/2014/main" id="{EE5CC6E0-9615-4D73-8CC6-8BCE216AF19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2043" name="Text Box 18">
          <a:extLst>
            <a:ext uri="{FF2B5EF4-FFF2-40B4-BE49-F238E27FC236}">
              <a16:creationId xmlns:a16="http://schemas.microsoft.com/office/drawing/2014/main" id="{358E535E-27F5-418F-A4B0-3CB61B7FBB06}"/>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2044" name="Text Box 19">
          <a:extLst>
            <a:ext uri="{FF2B5EF4-FFF2-40B4-BE49-F238E27FC236}">
              <a16:creationId xmlns:a16="http://schemas.microsoft.com/office/drawing/2014/main" id="{48DE74DF-054C-4376-BC38-E02A1B1BF522}"/>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045" name="Text Box 16">
          <a:extLst>
            <a:ext uri="{FF2B5EF4-FFF2-40B4-BE49-F238E27FC236}">
              <a16:creationId xmlns:a16="http://schemas.microsoft.com/office/drawing/2014/main" id="{73E7206C-C282-4951-9757-F0A68194299E}"/>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046" name="Text Box 17">
          <a:extLst>
            <a:ext uri="{FF2B5EF4-FFF2-40B4-BE49-F238E27FC236}">
              <a16:creationId xmlns:a16="http://schemas.microsoft.com/office/drawing/2014/main" id="{0053A3BE-388D-44B1-9874-EBB542BCF2C9}"/>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047" name="Text Box 18">
          <a:extLst>
            <a:ext uri="{FF2B5EF4-FFF2-40B4-BE49-F238E27FC236}">
              <a16:creationId xmlns:a16="http://schemas.microsoft.com/office/drawing/2014/main" id="{56154AA5-5704-4714-B9CC-A3E6D0E0E422}"/>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048" name="Text Box 19">
          <a:extLst>
            <a:ext uri="{FF2B5EF4-FFF2-40B4-BE49-F238E27FC236}">
              <a16:creationId xmlns:a16="http://schemas.microsoft.com/office/drawing/2014/main" id="{ABB3F15F-94D1-4A78-9B23-72782DE54A3C}"/>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2049" name="Text Box 16">
          <a:extLst>
            <a:ext uri="{FF2B5EF4-FFF2-40B4-BE49-F238E27FC236}">
              <a16:creationId xmlns:a16="http://schemas.microsoft.com/office/drawing/2014/main" id="{3600B5BD-6DA7-4F30-BA43-57A89EE7C3A6}"/>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2050" name="Text Box 17">
          <a:extLst>
            <a:ext uri="{FF2B5EF4-FFF2-40B4-BE49-F238E27FC236}">
              <a16:creationId xmlns:a16="http://schemas.microsoft.com/office/drawing/2014/main" id="{CFE04954-5BC8-4092-A4ED-7361D64F8BA5}"/>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2051" name="Text Box 18">
          <a:extLst>
            <a:ext uri="{FF2B5EF4-FFF2-40B4-BE49-F238E27FC236}">
              <a16:creationId xmlns:a16="http://schemas.microsoft.com/office/drawing/2014/main" id="{5E5C98FE-D92B-48F4-BA83-ECE175792F8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2052" name="Text Box 16">
          <a:extLst>
            <a:ext uri="{FF2B5EF4-FFF2-40B4-BE49-F238E27FC236}">
              <a16:creationId xmlns:a16="http://schemas.microsoft.com/office/drawing/2014/main" id="{82933A50-2EF4-420C-A088-8FA95962E68D}"/>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2053" name="Text Box 17">
          <a:extLst>
            <a:ext uri="{FF2B5EF4-FFF2-40B4-BE49-F238E27FC236}">
              <a16:creationId xmlns:a16="http://schemas.microsoft.com/office/drawing/2014/main" id="{5E649CC8-6E43-40BF-BC2A-166CF0EDDAB1}"/>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2054" name="Text Box 18">
          <a:extLst>
            <a:ext uri="{FF2B5EF4-FFF2-40B4-BE49-F238E27FC236}">
              <a16:creationId xmlns:a16="http://schemas.microsoft.com/office/drawing/2014/main" id="{E57C8952-31CB-4A25-8ECB-1B2D1EAC9226}"/>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2055" name="Text Box 19">
          <a:extLst>
            <a:ext uri="{FF2B5EF4-FFF2-40B4-BE49-F238E27FC236}">
              <a16:creationId xmlns:a16="http://schemas.microsoft.com/office/drawing/2014/main" id="{1947C24C-ACDD-49B9-9B0B-8C38ED4EE69B}"/>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2056" name="Text Box 16">
          <a:extLst>
            <a:ext uri="{FF2B5EF4-FFF2-40B4-BE49-F238E27FC236}">
              <a16:creationId xmlns:a16="http://schemas.microsoft.com/office/drawing/2014/main" id="{999D1147-5E62-43DF-BD03-F1F76B537B3E}"/>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2057" name="Text Box 17">
          <a:extLst>
            <a:ext uri="{FF2B5EF4-FFF2-40B4-BE49-F238E27FC236}">
              <a16:creationId xmlns:a16="http://schemas.microsoft.com/office/drawing/2014/main" id="{F810D755-837B-44AF-B2CE-0D5E906E4888}"/>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2058" name="Text Box 18">
          <a:extLst>
            <a:ext uri="{FF2B5EF4-FFF2-40B4-BE49-F238E27FC236}">
              <a16:creationId xmlns:a16="http://schemas.microsoft.com/office/drawing/2014/main" id="{5F6C527D-A29D-4871-B6A1-55B557D7FB6A}"/>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2059" name="Text Box 19">
          <a:extLst>
            <a:ext uri="{FF2B5EF4-FFF2-40B4-BE49-F238E27FC236}">
              <a16:creationId xmlns:a16="http://schemas.microsoft.com/office/drawing/2014/main" id="{990B10BD-0A27-414D-ADA0-2F2014364A25}"/>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060" name="Text Box 16">
          <a:extLst>
            <a:ext uri="{FF2B5EF4-FFF2-40B4-BE49-F238E27FC236}">
              <a16:creationId xmlns:a16="http://schemas.microsoft.com/office/drawing/2014/main" id="{02019371-BEB0-4D47-A6C3-610F3CB84681}"/>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061" name="Text Box 17">
          <a:extLst>
            <a:ext uri="{FF2B5EF4-FFF2-40B4-BE49-F238E27FC236}">
              <a16:creationId xmlns:a16="http://schemas.microsoft.com/office/drawing/2014/main" id="{3F66256C-05EC-4F72-937E-F9D630A4D819}"/>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062" name="Text Box 18">
          <a:extLst>
            <a:ext uri="{FF2B5EF4-FFF2-40B4-BE49-F238E27FC236}">
              <a16:creationId xmlns:a16="http://schemas.microsoft.com/office/drawing/2014/main" id="{F09D3A19-FB8F-4677-AEE9-2D06B438B0C8}"/>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063" name="Text Box 19">
          <a:extLst>
            <a:ext uri="{FF2B5EF4-FFF2-40B4-BE49-F238E27FC236}">
              <a16:creationId xmlns:a16="http://schemas.microsoft.com/office/drawing/2014/main" id="{0E9F84A0-F9E5-4313-878F-3C8757AE429A}"/>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064" name="Text Box 16">
          <a:extLst>
            <a:ext uri="{FF2B5EF4-FFF2-40B4-BE49-F238E27FC236}">
              <a16:creationId xmlns:a16="http://schemas.microsoft.com/office/drawing/2014/main" id="{1C1601B3-3F26-42E7-A4F0-3A4C5650F63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065" name="Text Box 17">
          <a:extLst>
            <a:ext uri="{FF2B5EF4-FFF2-40B4-BE49-F238E27FC236}">
              <a16:creationId xmlns:a16="http://schemas.microsoft.com/office/drawing/2014/main" id="{EF3D256B-4169-471E-B06F-88CF4E0460D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066" name="Text Box 18">
          <a:extLst>
            <a:ext uri="{FF2B5EF4-FFF2-40B4-BE49-F238E27FC236}">
              <a16:creationId xmlns:a16="http://schemas.microsoft.com/office/drawing/2014/main" id="{C76707ED-629F-44E5-9313-96A2FC6A7F2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067" name="Text Box 19">
          <a:extLst>
            <a:ext uri="{FF2B5EF4-FFF2-40B4-BE49-F238E27FC236}">
              <a16:creationId xmlns:a16="http://schemas.microsoft.com/office/drawing/2014/main" id="{E2C1DC00-3751-4388-A87B-59DAD906D01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12</xdr:row>
      <xdr:rowOff>0</xdr:rowOff>
    </xdr:from>
    <xdr:ext cx="95250" cy="171450"/>
    <xdr:sp macro="" textlink="">
      <xdr:nvSpPr>
        <xdr:cNvPr id="2068" name="Text Box 16">
          <a:extLst>
            <a:ext uri="{FF2B5EF4-FFF2-40B4-BE49-F238E27FC236}">
              <a16:creationId xmlns:a16="http://schemas.microsoft.com/office/drawing/2014/main" id="{B9D0C28C-1EAA-4D6A-8156-55C4C5F5BD5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12</xdr:row>
      <xdr:rowOff>0</xdr:rowOff>
    </xdr:from>
    <xdr:ext cx="95250" cy="171450"/>
    <xdr:sp macro="" textlink="">
      <xdr:nvSpPr>
        <xdr:cNvPr id="2069" name="Text Box 17">
          <a:extLst>
            <a:ext uri="{FF2B5EF4-FFF2-40B4-BE49-F238E27FC236}">
              <a16:creationId xmlns:a16="http://schemas.microsoft.com/office/drawing/2014/main" id="{587B711C-439B-4500-835F-86C219F981B7}"/>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12</xdr:row>
      <xdr:rowOff>0</xdr:rowOff>
    </xdr:from>
    <xdr:ext cx="95250" cy="171450"/>
    <xdr:sp macro="" textlink="">
      <xdr:nvSpPr>
        <xdr:cNvPr id="2070" name="Text Box 18">
          <a:extLst>
            <a:ext uri="{FF2B5EF4-FFF2-40B4-BE49-F238E27FC236}">
              <a16:creationId xmlns:a16="http://schemas.microsoft.com/office/drawing/2014/main" id="{294BB2BF-4E9B-49CC-AD8C-DBC823EE6AD3}"/>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12</xdr:row>
      <xdr:rowOff>0</xdr:rowOff>
    </xdr:from>
    <xdr:ext cx="95250" cy="171450"/>
    <xdr:sp macro="" textlink="">
      <xdr:nvSpPr>
        <xdr:cNvPr id="2071" name="Text Box 19">
          <a:extLst>
            <a:ext uri="{FF2B5EF4-FFF2-40B4-BE49-F238E27FC236}">
              <a16:creationId xmlns:a16="http://schemas.microsoft.com/office/drawing/2014/main" id="{2D6ADB9A-2FD9-4C2E-B5BA-0708C9FEB26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504825</xdr:rowOff>
    </xdr:from>
    <xdr:ext cx="95250" cy="444014"/>
    <xdr:sp macro="" textlink="">
      <xdr:nvSpPr>
        <xdr:cNvPr id="2072" name="Text Box 15">
          <a:extLst>
            <a:ext uri="{FF2B5EF4-FFF2-40B4-BE49-F238E27FC236}">
              <a16:creationId xmlns:a16="http://schemas.microsoft.com/office/drawing/2014/main" id="{CD08218A-4CCE-4E51-B67B-81CD0BEACBD2}"/>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073" name="Text Box 16">
          <a:extLst>
            <a:ext uri="{FF2B5EF4-FFF2-40B4-BE49-F238E27FC236}">
              <a16:creationId xmlns:a16="http://schemas.microsoft.com/office/drawing/2014/main" id="{C00A8BC3-8753-4425-9667-4138A937C1FB}"/>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074" name="Text Box 17">
          <a:extLst>
            <a:ext uri="{FF2B5EF4-FFF2-40B4-BE49-F238E27FC236}">
              <a16:creationId xmlns:a16="http://schemas.microsoft.com/office/drawing/2014/main" id="{673CCB3B-D699-4B1D-8981-2A99779B5552}"/>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075" name="Text Box 18">
          <a:extLst>
            <a:ext uri="{FF2B5EF4-FFF2-40B4-BE49-F238E27FC236}">
              <a16:creationId xmlns:a16="http://schemas.microsoft.com/office/drawing/2014/main" id="{33DD79ED-3B4E-4B53-A358-FDD2018823F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0</xdr:rowOff>
    </xdr:from>
    <xdr:ext cx="95250" cy="171450"/>
    <xdr:sp macro="" textlink="">
      <xdr:nvSpPr>
        <xdr:cNvPr id="2076" name="Text Box 19">
          <a:extLst>
            <a:ext uri="{FF2B5EF4-FFF2-40B4-BE49-F238E27FC236}">
              <a16:creationId xmlns:a16="http://schemas.microsoft.com/office/drawing/2014/main" id="{C91BE8E2-B7C2-4086-9168-E25C09A2295F}"/>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077" name="Text Box 16">
          <a:extLst>
            <a:ext uri="{FF2B5EF4-FFF2-40B4-BE49-F238E27FC236}">
              <a16:creationId xmlns:a16="http://schemas.microsoft.com/office/drawing/2014/main" id="{7D7E4E74-1B42-400C-AA08-FAF3D193E567}"/>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0</xdr:rowOff>
    </xdr:from>
    <xdr:ext cx="95250" cy="171450"/>
    <xdr:sp macro="" textlink="">
      <xdr:nvSpPr>
        <xdr:cNvPr id="2078" name="Text Box 17">
          <a:extLst>
            <a:ext uri="{FF2B5EF4-FFF2-40B4-BE49-F238E27FC236}">
              <a16:creationId xmlns:a16="http://schemas.microsoft.com/office/drawing/2014/main" id="{C46C33DD-9509-4342-98F1-20B3E0F7990E}"/>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15</xdr:row>
      <xdr:rowOff>15875</xdr:rowOff>
    </xdr:from>
    <xdr:ext cx="95250" cy="171450"/>
    <xdr:sp macro="" textlink="">
      <xdr:nvSpPr>
        <xdr:cNvPr id="2079" name="Text Box 18">
          <a:extLst>
            <a:ext uri="{FF2B5EF4-FFF2-40B4-BE49-F238E27FC236}">
              <a16:creationId xmlns:a16="http://schemas.microsoft.com/office/drawing/2014/main" id="{EF2DB186-9C5B-4975-96B4-F2F50B1414A4}"/>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2080" name="Text Box 16">
          <a:extLst>
            <a:ext uri="{FF2B5EF4-FFF2-40B4-BE49-F238E27FC236}">
              <a16:creationId xmlns:a16="http://schemas.microsoft.com/office/drawing/2014/main" id="{6C64C876-6E8D-4D50-8687-AFEEEC827691}"/>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2081" name="Text Box 17">
          <a:extLst>
            <a:ext uri="{FF2B5EF4-FFF2-40B4-BE49-F238E27FC236}">
              <a16:creationId xmlns:a16="http://schemas.microsoft.com/office/drawing/2014/main" id="{8AE9877E-EA08-4490-BCBB-9E151FC015B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2082" name="Text Box 18">
          <a:extLst>
            <a:ext uri="{FF2B5EF4-FFF2-40B4-BE49-F238E27FC236}">
              <a16:creationId xmlns:a16="http://schemas.microsoft.com/office/drawing/2014/main" id="{3CEAD47E-DDB4-4E15-954B-5D5654FC8429}"/>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2083" name="Text Box 19">
          <a:extLst>
            <a:ext uri="{FF2B5EF4-FFF2-40B4-BE49-F238E27FC236}">
              <a16:creationId xmlns:a16="http://schemas.microsoft.com/office/drawing/2014/main" id="{EF20188D-7B08-46F7-8CEE-0EB1F0C04F9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xdr:row>
      <xdr:rowOff>0</xdr:rowOff>
    </xdr:from>
    <xdr:ext cx="95250" cy="171450"/>
    <xdr:sp macro="" textlink="">
      <xdr:nvSpPr>
        <xdr:cNvPr id="2084" name="Text Box 16">
          <a:extLst>
            <a:ext uri="{FF2B5EF4-FFF2-40B4-BE49-F238E27FC236}">
              <a16:creationId xmlns:a16="http://schemas.microsoft.com/office/drawing/2014/main" id="{6B3AB85E-A6A5-48C0-9BE1-894CF5E4C2A2}"/>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56743"/>
    <xdr:sp macro="" textlink="">
      <xdr:nvSpPr>
        <xdr:cNvPr id="2145" name="Text Box 15">
          <a:extLst>
            <a:ext uri="{FF2B5EF4-FFF2-40B4-BE49-F238E27FC236}">
              <a16:creationId xmlns:a16="http://schemas.microsoft.com/office/drawing/2014/main" id="{D70D1AF7-E4AC-48F5-9476-210A397751D8}"/>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504825</xdr:rowOff>
    </xdr:from>
    <xdr:ext cx="95250" cy="442269"/>
    <xdr:sp macro="" textlink="">
      <xdr:nvSpPr>
        <xdr:cNvPr id="2146" name="Text Box 15">
          <a:extLst>
            <a:ext uri="{FF2B5EF4-FFF2-40B4-BE49-F238E27FC236}">
              <a16:creationId xmlns:a16="http://schemas.microsoft.com/office/drawing/2014/main" id="{9A0B35F6-EED3-4E90-9539-8D9576423666}"/>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15</xdr:row>
      <xdr:rowOff>504825</xdr:rowOff>
    </xdr:from>
    <xdr:ext cx="95250" cy="442269"/>
    <xdr:sp macro="" textlink="">
      <xdr:nvSpPr>
        <xdr:cNvPr id="2147" name="Text Box 15">
          <a:extLst>
            <a:ext uri="{FF2B5EF4-FFF2-40B4-BE49-F238E27FC236}">
              <a16:creationId xmlns:a16="http://schemas.microsoft.com/office/drawing/2014/main" id="{5234E349-CEAE-472C-8C54-B0BBFAE13C7B}"/>
            </a:ext>
          </a:extLst>
        </xdr:cNvPr>
        <xdr:cNvSpPr txBox="1">
          <a:spLocks noChangeArrowheads="1"/>
        </xdr:cNvSpPr>
      </xdr:nvSpPr>
      <xdr:spPr bwMode="auto">
        <a:xfrm>
          <a:off x="21832455"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213632"/>
    <xdr:sp macro="" textlink="">
      <xdr:nvSpPr>
        <xdr:cNvPr id="2148" name="Text Box 15">
          <a:extLst>
            <a:ext uri="{FF2B5EF4-FFF2-40B4-BE49-F238E27FC236}">
              <a16:creationId xmlns:a16="http://schemas.microsoft.com/office/drawing/2014/main" id="{32CD0566-EBEE-476A-8B8A-FE2383F7850A}"/>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331"/>
    <xdr:sp macro="" textlink="">
      <xdr:nvSpPr>
        <xdr:cNvPr id="2149" name="Text Box 15">
          <a:extLst>
            <a:ext uri="{FF2B5EF4-FFF2-40B4-BE49-F238E27FC236}">
              <a16:creationId xmlns:a16="http://schemas.microsoft.com/office/drawing/2014/main" id="{32A465F2-CD7B-40C4-A63B-358F035ED5A5}"/>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504825</xdr:rowOff>
    </xdr:from>
    <xdr:ext cx="95250" cy="213632"/>
    <xdr:sp macro="" textlink="">
      <xdr:nvSpPr>
        <xdr:cNvPr id="2150" name="Text Box 15">
          <a:extLst>
            <a:ext uri="{FF2B5EF4-FFF2-40B4-BE49-F238E27FC236}">
              <a16:creationId xmlns:a16="http://schemas.microsoft.com/office/drawing/2014/main" id="{85512673-BE7A-4079-B230-14E99C8BAC32}"/>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51" name="Text Box 16">
          <a:extLst>
            <a:ext uri="{FF2B5EF4-FFF2-40B4-BE49-F238E27FC236}">
              <a16:creationId xmlns:a16="http://schemas.microsoft.com/office/drawing/2014/main" id="{A7B7D3B5-021C-4063-B183-7DE2859F84D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52" name="Text Box 17">
          <a:extLst>
            <a:ext uri="{FF2B5EF4-FFF2-40B4-BE49-F238E27FC236}">
              <a16:creationId xmlns:a16="http://schemas.microsoft.com/office/drawing/2014/main" id="{120E1928-BE60-4A03-A3C0-F496D49D4CED}"/>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53" name="Text Box 18">
          <a:extLst>
            <a:ext uri="{FF2B5EF4-FFF2-40B4-BE49-F238E27FC236}">
              <a16:creationId xmlns:a16="http://schemas.microsoft.com/office/drawing/2014/main" id="{2D188C69-8E58-4016-A0C7-15F18BD339B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54" name="Text Box 19">
          <a:extLst>
            <a:ext uri="{FF2B5EF4-FFF2-40B4-BE49-F238E27FC236}">
              <a16:creationId xmlns:a16="http://schemas.microsoft.com/office/drawing/2014/main" id="{E73478F2-A34F-4BB1-A1DA-84879500008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55" name="Text Box 16">
          <a:extLst>
            <a:ext uri="{FF2B5EF4-FFF2-40B4-BE49-F238E27FC236}">
              <a16:creationId xmlns:a16="http://schemas.microsoft.com/office/drawing/2014/main" id="{972F73DC-1AFF-47E9-87CE-FB831B480556}"/>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56" name="Text Box 17">
          <a:extLst>
            <a:ext uri="{FF2B5EF4-FFF2-40B4-BE49-F238E27FC236}">
              <a16:creationId xmlns:a16="http://schemas.microsoft.com/office/drawing/2014/main" id="{31B42599-5154-493F-A440-9E9EE28A54C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57" name="Text Box 18">
          <a:extLst>
            <a:ext uri="{FF2B5EF4-FFF2-40B4-BE49-F238E27FC236}">
              <a16:creationId xmlns:a16="http://schemas.microsoft.com/office/drawing/2014/main" id="{66AB6DF7-CFBD-4D14-914A-9444CE6E4BE8}"/>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58" name="Text Box 19">
          <a:extLst>
            <a:ext uri="{FF2B5EF4-FFF2-40B4-BE49-F238E27FC236}">
              <a16:creationId xmlns:a16="http://schemas.microsoft.com/office/drawing/2014/main" id="{44DE7925-C37E-4CC1-B779-38D73D15242F}"/>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2159" name="Text Box 16">
          <a:extLst>
            <a:ext uri="{FF2B5EF4-FFF2-40B4-BE49-F238E27FC236}">
              <a16:creationId xmlns:a16="http://schemas.microsoft.com/office/drawing/2014/main" id="{2306B0DA-213E-4E91-BD92-B22581EFD2E5}"/>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2160" name="Text Box 17">
          <a:extLst>
            <a:ext uri="{FF2B5EF4-FFF2-40B4-BE49-F238E27FC236}">
              <a16:creationId xmlns:a16="http://schemas.microsoft.com/office/drawing/2014/main" id="{90A99B20-3726-4AC5-8A50-6F86D158F99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2161" name="Text Box 18">
          <a:extLst>
            <a:ext uri="{FF2B5EF4-FFF2-40B4-BE49-F238E27FC236}">
              <a16:creationId xmlns:a16="http://schemas.microsoft.com/office/drawing/2014/main" id="{443DB5DA-FE74-4938-BC71-E993C884A85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20</xdr:row>
      <xdr:rowOff>0</xdr:rowOff>
    </xdr:from>
    <xdr:ext cx="95250" cy="171450"/>
    <xdr:sp macro="" textlink="">
      <xdr:nvSpPr>
        <xdr:cNvPr id="2162" name="Text Box 19">
          <a:extLst>
            <a:ext uri="{FF2B5EF4-FFF2-40B4-BE49-F238E27FC236}">
              <a16:creationId xmlns:a16="http://schemas.microsoft.com/office/drawing/2014/main" id="{1CB80CBF-4EE9-4A01-BD9A-FB3D7D7882FC}"/>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014"/>
    <xdr:sp macro="" textlink="">
      <xdr:nvSpPr>
        <xdr:cNvPr id="2163" name="Text Box 15">
          <a:extLst>
            <a:ext uri="{FF2B5EF4-FFF2-40B4-BE49-F238E27FC236}">
              <a16:creationId xmlns:a16="http://schemas.microsoft.com/office/drawing/2014/main" id="{0EF2068E-C38E-4F30-8549-1FFD425E49A6}"/>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64" name="Text Box 16">
          <a:extLst>
            <a:ext uri="{FF2B5EF4-FFF2-40B4-BE49-F238E27FC236}">
              <a16:creationId xmlns:a16="http://schemas.microsoft.com/office/drawing/2014/main" id="{AC07D171-124A-48EE-8081-94EA8CF008C4}"/>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65" name="Text Box 17">
          <a:extLst>
            <a:ext uri="{FF2B5EF4-FFF2-40B4-BE49-F238E27FC236}">
              <a16:creationId xmlns:a16="http://schemas.microsoft.com/office/drawing/2014/main" id="{0F445AD0-DA20-47D9-81FE-DEB957FFABA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66" name="Text Box 18">
          <a:extLst>
            <a:ext uri="{FF2B5EF4-FFF2-40B4-BE49-F238E27FC236}">
              <a16:creationId xmlns:a16="http://schemas.microsoft.com/office/drawing/2014/main" id="{684C9C9E-11C3-4EF5-B8BB-2EDAA05D44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67" name="Text Box 19">
          <a:extLst>
            <a:ext uri="{FF2B5EF4-FFF2-40B4-BE49-F238E27FC236}">
              <a16:creationId xmlns:a16="http://schemas.microsoft.com/office/drawing/2014/main" id="{9DAAE30E-D09F-4C46-8370-210D3F362DB9}"/>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442269"/>
    <xdr:sp macro="" textlink="">
      <xdr:nvSpPr>
        <xdr:cNvPr id="2168" name="Text Box 15">
          <a:extLst>
            <a:ext uri="{FF2B5EF4-FFF2-40B4-BE49-F238E27FC236}">
              <a16:creationId xmlns:a16="http://schemas.microsoft.com/office/drawing/2014/main" id="{80781E93-CC21-4A3A-86BE-46E1A4DF763F}"/>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69" name="Text Box 16">
          <a:extLst>
            <a:ext uri="{FF2B5EF4-FFF2-40B4-BE49-F238E27FC236}">
              <a16:creationId xmlns:a16="http://schemas.microsoft.com/office/drawing/2014/main" id="{16586F9D-BC14-408C-BF28-329EC9F14D3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70" name="Text Box 17">
          <a:extLst>
            <a:ext uri="{FF2B5EF4-FFF2-40B4-BE49-F238E27FC236}">
              <a16:creationId xmlns:a16="http://schemas.microsoft.com/office/drawing/2014/main" id="{E65A62AD-D5D8-4B8C-B648-8721090265C2}"/>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71" name="Text Box 18">
          <a:extLst>
            <a:ext uri="{FF2B5EF4-FFF2-40B4-BE49-F238E27FC236}">
              <a16:creationId xmlns:a16="http://schemas.microsoft.com/office/drawing/2014/main" id="{D5D4DD56-B30E-4DA9-8DBE-0DBFCB8FB22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172" name="Text Box 16">
          <a:extLst>
            <a:ext uri="{FF2B5EF4-FFF2-40B4-BE49-F238E27FC236}">
              <a16:creationId xmlns:a16="http://schemas.microsoft.com/office/drawing/2014/main" id="{D6B4AFB1-5F1F-4888-914D-64FB189B476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173" name="Text Box 17">
          <a:extLst>
            <a:ext uri="{FF2B5EF4-FFF2-40B4-BE49-F238E27FC236}">
              <a16:creationId xmlns:a16="http://schemas.microsoft.com/office/drawing/2014/main" id="{64EBF647-5B11-4C68-9F25-6DFE3C85DF26}"/>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174" name="Text Box 18">
          <a:extLst>
            <a:ext uri="{FF2B5EF4-FFF2-40B4-BE49-F238E27FC236}">
              <a16:creationId xmlns:a16="http://schemas.microsoft.com/office/drawing/2014/main" id="{B2BF6A23-9A96-43A3-AAA2-B8C3FC74F39C}"/>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175" name="Text Box 19">
          <a:extLst>
            <a:ext uri="{FF2B5EF4-FFF2-40B4-BE49-F238E27FC236}">
              <a16:creationId xmlns:a16="http://schemas.microsoft.com/office/drawing/2014/main" id="{00B65192-BCB0-4320-87CE-16B46AC81E5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176" name="Text Box 16">
          <a:extLst>
            <a:ext uri="{FF2B5EF4-FFF2-40B4-BE49-F238E27FC236}">
              <a16:creationId xmlns:a16="http://schemas.microsoft.com/office/drawing/2014/main" id="{0FE7F721-F440-498B-8884-A897D4AC06A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177" name="Text Box 17">
          <a:extLst>
            <a:ext uri="{FF2B5EF4-FFF2-40B4-BE49-F238E27FC236}">
              <a16:creationId xmlns:a16="http://schemas.microsoft.com/office/drawing/2014/main" id="{06C217CE-840F-442B-94AB-874EA2485FDA}"/>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178" name="Text Box 18">
          <a:extLst>
            <a:ext uri="{FF2B5EF4-FFF2-40B4-BE49-F238E27FC236}">
              <a16:creationId xmlns:a16="http://schemas.microsoft.com/office/drawing/2014/main" id="{FA04822D-07B4-4B89-A177-DA285714F9B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20</xdr:row>
      <xdr:rowOff>170392</xdr:rowOff>
    </xdr:from>
    <xdr:ext cx="95250" cy="213632"/>
    <xdr:sp macro="" textlink="">
      <xdr:nvSpPr>
        <xdr:cNvPr id="2179" name="Text Box 15">
          <a:extLst>
            <a:ext uri="{FF2B5EF4-FFF2-40B4-BE49-F238E27FC236}">
              <a16:creationId xmlns:a16="http://schemas.microsoft.com/office/drawing/2014/main" id="{C3525161-4AE9-4EF1-B7CA-85FD34A286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80" name="Text Box 16">
          <a:extLst>
            <a:ext uri="{FF2B5EF4-FFF2-40B4-BE49-F238E27FC236}">
              <a16:creationId xmlns:a16="http://schemas.microsoft.com/office/drawing/2014/main" id="{8829D1AA-E1A0-485C-AC97-C0439438273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81" name="Text Box 17">
          <a:extLst>
            <a:ext uri="{FF2B5EF4-FFF2-40B4-BE49-F238E27FC236}">
              <a16:creationId xmlns:a16="http://schemas.microsoft.com/office/drawing/2014/main" id="{16A87889-E905-4C00-B320-88A76F683A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82" name="Text Box 18">
          <a:extLst>
            <a:ext uri="{FF2B5EF4-FFF2-40B4-BE49-F238E27FC236}">
              <a16:creationId xmlns:a16="http://schemas.microsoft.com/office/drawing/2014/main" id="{F5FB53DF-AA2D-4A91-B9AD-63F33F85E48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83" name="Text Box 19">
          <a:extLst>
            <a:ext uri="{FF2B5EF4-FFF2-40B4-BE49-F238E27FC236}">
              <a16:creationId xmlns:a16="http://schemas.microsoft.com/office/drawing/2014/main" id="{AFA1DC1E-6932-4FF1-ACCF-6101197103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84" name="Text Box 16">
          <a:extLst>
            <a:ext uri="{FF2B5EF4-FFF2-40B4-BE49-F238E27FC236}">
              <a16:creationId xmlns:a16="http://schemas.microsoft.com/office/drawing/2014/main" id="{CC723B6D-5AC1-4EE4-A9E3-2A8A3B23D52E}"/>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85" name="Text Box 17">
          <a:extLst>
            <a:ext uri="{FF2B5EF4-FFF2-40B4-BE49-F238E27FC236}">
              <a16:creationId xmlns:a16="http://schemas.microsoft.com/office/drawing/2014/main" id="{87A86EB5-F235-4580-BCCF-24DF771D9F3A}"/>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86" name="Text Box 18">
          <a:extLst>
            <a:ext uri="{FF2B5EF4-FFF2-40B4-BE49-F238E27FC236}">
              <a16:creationId xmlns:a16="http://schemas.microsoft.com/office/drawing/2014/main" id="{A404D65E-C04A-4E1C-BB90-3704F023AC5B}"/>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87" name="Text Box 19">
          <a:extLst>
            <a:ext uri="{FF2B5EF4-FFF2-40B4-BE49-F238E27FC236}">
              <a16:creationId xmlns:a16="http://schemas.microsoft.com/office/drawing/2014/main" id="{B0D215E8-21AC-4432-9728-FB690B107E2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2188" name="Text Box 16">
          <a:extLst>
            <a:ext uri="{FF2B5EF4-FFF2-40B4-BE49-F238E27FC236}">
              <a16:creationId xmlns:a16="http://schemas.microsoft.com/office/drawing/2014/main" id="{40635EF8-0BA6-498F-901E-ED37BA5A6147}"/>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2189" name="Text Box 17">
          <a:extLst>
            <a:ext uri="{FF2B5EF4-FFF2-40B4-BE49-F238E27FC236}">
              <a16:creationId xmlns:a16="http://schemas.microsoft.com/office/drawing/2014/main" id="{4C3B1E75-7882-4C2B-94F4-6F09C7E1DAE8}"/>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2190" name="Text Box 18">
          <a:extLst>
            <a:ext uri="{FF2B5EF4-FFF2-40B4-BE49-F238E27FC236}">
              <a16:creationId xmlns:a16="http://schemas.microsoft.com/office/drawing/2014/main" id="{F2888546-ED34-4C67-858C-7459BCCB2D1D}"/>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2191" name="Text Box 19">
          <a:extLst>
            <a:ext uri="{FF2B5EF4-FFF2-40B4-BE49-F238E27FC236}">
              <a16:creationId xmlns:a16="http://schemas.microsoft.com/office/drawing/2014/main" id="{4B7E85B1-7644-4727-9F5A-4BBD1F124FFC}"/>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014"/>
    <xdr:sp macro="" textlink="">
      <xdr:nvSpPr>
        <xdr:cNvPr id="2192" name="Text Box 15">
          <a:extLst>
            <a:ext uri="{FF2B5EF4-FFF2-40B4-BE49-F238E27FC236}">
              <a16:creationId xmlns:a16="http://schemas.microsoft.com/office/drawing/2014/main" id="{6CF3DBA0-E6A5-4CD7-BB51-3AA0451AD9C1}"/>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93" name="Text Box 16">
          <a:extLst>
            <a:ext uri="{FF2B5EF4-FFF2-40B4-BE49-F238E27FC236}">
              <a16:creationId xmlns:a16="http://schemas.microsoft.com/office/drawing/2014/main" id="{E3BE5DCF-6537-491F-9B85-A247C7C23F1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94" name="Text Box 17">
          <a:extLst>
            <a:ext uri="{FF2B5EF4-FFF2-40B4-BE49-F238E27FC236}">
              <a16:creationId xmlns:a16="http://schemas.microsoft.com/office/drawing/2014/main" id="{988845A0-C2E5-4CBC-A65A-22F59A08F9A1}"/>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95" name="Text Box 18">
          <a:extLst>
            <a:ext uri="{FF2B5EF4-FFF2-40B4-BE49-F238E27FC236}">
              <a16:creationId xmlns:a16="http://schemas.microsoft.com/office/drawing/2014/main" id="{3467E07C-1282-4158-8629-F032919AA18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196" name="Text Box 19">
          <a:extLst>
            <a:ext uri="{FF2B5EF4-FFF2-40B4-BE49-F238E27FC236}">
              <a16:creationId xmlns:a16="http://schemas.microsoft.com/office/drawing/2014/main" id="{7C5FC10C-9462-4C1D-9592-99C8F9409B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97" name="Text Box 16">
          <a:extLst>
            <a:ext uri="{FF2B5EF4-FFF2-40B4-BE49-F238E27FC236}">
              <a16:creationId xmlns:a16="http://schemas.microsoft.com/office/drawing/2014/main" id="{CE4E7F94-ED65-41D9-A904-A836AEEA38A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198" name="Text Box 17">
          <a:extLst>
            <a:ext uri="{FF2B5EF4-FFF2-40B4-BE49-F238E27FC236}">
              <a16:creationId xmlns:a16="http://schemas.microsoft.com/office/drawing/2014/main" id="{D703DC97-798B-4A16-8B4F-3A4BA191A941}"/>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20</xdr:row>
      <xdr:rowOff>15875</xdr:rowOff>
    </xdr:from>
    <xdr:ext cx="95250" cy="171450"/>
    <xdr:sp macro="" textlink="">
      <xdr:nvSpPr>
        <xdr:cNvPr id="2199" name="Text Box 18">
          <a:extLst>
            <a:ext uri="{FF2B5EF4-FFF2-40B4-BE49-F238E27FC236}">
              <a16:creationId xmlns:a16="http://schemas.microsoft.com/office/drawing/2014/main" id="{B3D45A14-BEE0-484D-9B8F-746DA6AE930C}"/>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200" name="Text Box 16">
          <a:extLst>
            <a:ext uri="{FF2B5EF4-FFF2-40B4-BE49-F238E27FC236}">
              <a16:creationId xmlns:a16="http://schemas.microsoft.com/office/drawing/2014/main" id="{9FA6EC92-3D4B-4B7D-9B7C-F2E12E82999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201" name="Text Box 17">
          <a:extLst>
            <a:ext uri="{FF2B5EF4-FFF2-40B4-BE49-F238E27FC236}">
              <a16:creationId xmlns:a16="http://schemas.microsoft.com/office/drawing/2014/main" id="{863C4CD2-7B57-4293-A170-8915561C5A9D}"/>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202" name="Text Box 18">
          <a:extLst>
            <a:ext uri="{FF2B5EF4-FFF2-40B4-BE49-F238E27FC236}">
              <a16:creationId xmlns:a16="http://schemas.microsoft.com/office/drawing/2014/main" id="{E6B1EED6-8BF9-4639-96E3-71C4EF69678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203" name="Text Box 19">
          <a:extLst>
            <a:ext uri="{FF2B5EF4-FFF2-40B4-BE49-F238E27FC236}">
              <a16:creationId xmlns:a16="http://schemas.microsoft.com/office/drawing/2014/main" id="{F0B2EEA3-2473-45BB-AA06-C8F44C1F4CE9}"/>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204" name="Text Box 16">
          <a:extLst>
            <a:ext uri="{FF2B5EF4-FFF2-40B4-BE49-F238E27FC236}">
              <a16:creationId xmlns:a16="http://schemas.microsoft.com/office/drawing/2014/main" id="{788749AD-2BCA-4CD8-8EC9-CAB07CF19A4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8496"/>
    <xdr:sp macro="" textlink="">
      <xdr:nvSpPr>
        <xdr:cNvPr id="2205" name="Text Box 15">
          <a:extLst>
            <a:ext uri="{FF2B5EF4-FFF2-40B4-BE49-F238E27FC236}">
              <a16:creationId xmlns:a16="http://schemas.microsoft.com/office/drawing/2014/main" id="{626F7772-ADF4-413F-8DEC-838749C355E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442269"/>
    <xdr:sp macro="" textlink="">
      <xdr:nvSpPr>
        <xdr:cNvPr id="2206" name="Text Box 15">
          <a:extLst>
            <a:ext uri="{FF2B5EF4-FFF2-40B4-BE49-F238E27FC236}">
              <a16:creationId xmlns:a16="http://schemas.microsoft.com/office/drawing/2014/main" id="{81AA816C-ECB1-4B4D-AB5F-75E9921B358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2208" name="Text Box 15">
          <a:extLst>
            <a:ext uri="{FF2B5EF4-FFF2-40B4-BE49-F238E27FC236}">
              <a16:creationId xmlns:a16="http://schemas.microsoft.com/office/drawing/2014/main" id="{758433CF-153A-40AE-8C0A-37573495040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2209" name="Text Box 15">
          <a:extLst>
            <a:ext uri="{FF2B5EF4-FFF2-40B4-BE49-F238E27FC236}">
              <a16:creationId xmlns:a16="http://schemas.microsoft.com/office/drawing/2014/main" id="{31F39395-8757-4203-BF93-524F6F384EA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20</xdr:row>
      <xdr:rowOff>170392</xdr:rowOff>
    </xdr:from>
    <xdr:ext cx="95250" cy="213632"/>
    <xdr:sp macro="" textlink="">
      <xdr:nvSpPr>
        <xdr:cNvPr id="2210" name="Text Box 15">
          <a:extLst>
            <a:ext uri="{FF2B5EF4-FFF2-40B4-BE49-F238E27FC236}">
              <a16:creationId xmlns:a16="http://schemas.microsoft.com/office/drawing/2014/main" id="{1C95CBF1-387C-441E-B125-4EDC485A0456}"/>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1" name="Text Box 16">
          <a:extLst>
            <a:ext uri="{FF2B5EF4-FFF2-40B4-BE49-F238E27FC236}">
              <a16:creationId xmlns:a16="http://schemas.microsoft.com/office/drawing/2014/main" id="{2C87683E-5CF9-4EA5-958A-2E8B908DB1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2" name="Text Box 17">
          <a:extLst>
            <a:ext uri="{FF2B5EF4-FFF2-40B4-BE49-F238E27FC236}">
              <a16:creationId xmlns:a16="http://schemas.microsoft.com/office/drawing/2014/main" id="{CB1CB063-6F62-4CF4-8288-F3A307F2A6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3" name="Text Box 18">
          <a:extLst>
            <a:ext uri="{FF2B5EF4-FFF2-40B4-BE49-F238E27FC236}">
              <a16:creationId xmlns:a16="http://schemas.microsoft.com/office/drawing/2014/main" id="{6D5AE2FA-FD9F-4070-93AA-C9A4AD0CBE0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4" name="Text Box 19">
          <a:extLst>
            <a:ext uri="{FF2B5EF4-FFF2-40B4-BE49-F238E27FC236}">
              <a16:creationId xmlns:a16="http://schemas.microsoft.com/office/drawing/2014/main" id="{DBFD0A2A-28A1-4C62-A7A4-894C433209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5" name="Text Box 16">
          <a:extLst>
            <a:ext uri="{FF2B5EF4-FFF2-40B4-BE49-F238E27FC236}">
              <a16:creationId xmlns:a16="http://schemas.microsoft.com/office/drawing/2014/main" id="{CDF32A0E-3587-4ED5-9D45-BBE78893D49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6" name="Text Box 17">
          <a:extLst>
            <a:ext uri="{FF2B5EF4-FFF2-40B4-BE49-F238E27FC236}">
              <a16:creationId xmlns:a16="http://schemas.microsoft.com/office/drawing/2014/main" id="{4F7AC127-A0CF-4B9B-A356-3F6B365639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7" name="Text Box 18">
          <a:extLst>
            <a:ext uri="{FF2B5EF4-FFF2-40B4-BE49-F238E27FC236}">
              <a16:creationId xmlns:a16="http://schemas.microsoft.com/office/drawing/2014/main" id="{4502F5F7-9DCE-492D-87DE-943E1409E1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8" name="Text Box 19">
          <a:extLst>
            <a:ext uri="{FF2B5EF4-FFF2-40B4-BE49-F238E27FC236}">
              <a16:creationId xmlns:a16="http://schemas.microsoft.com/office/drawing/2014/main" id="{A64B89C1-84E7-442A-B959-177F4D25B03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19" name="Text Box 16">
          <a:extLst>
            <a:ext uri="{FF2B5EF4-FFF2-40B4-BE49-F238E27FC236}">
              <a16:creationId xmlns:a16="http://schemas.microsoft.com/office/drawing/2014/main" id="{2FD4BDC5-003E-42DC-8164-F782985B3B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0" name="Text Box 17">
          <a:extLst>
            <a:ext uri="{FF2B5EF4-FFF2-40B4-BE49-F238E27FC236}">
              <a16:creationId xmlns:a16="http://schemas.microsoft.com/office/drawing/2014/main" id="{8A6E0886-B1ED-429B-AFE8-DE3089A41AA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1" name="Text Box 18">
          <a:extLst>
            <a:ext uri="{FF2B5EF4-FFF2-40B4-BE49-F238E27FC236}">
              <a16:creationId xmlns:a16="http://schemas.microsoft.com/office/drawing/2014/main" id="{9053A578-2BA7-4FAD-B7E6-F8DBBE31181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2" name="Text Box 19">
          <a:extLst>
            <a:ext uri="{FF2B5EF4-FFF2-40B4-BE49-F238E27FC236}">
              <a16:creationId xmlns:a16="http://schemas.microsoft.com/office/drawing/2014/main" id="{5457CA8E-8890-44DF-A839-FFA68A231AF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23" name="Text Box 15">
          <a:extLst>
            <a:ext uri="{FF2B5EF4-FFF2-40B4-BE49-F238E27FC236}">
              <a16:creationId xmlns:a16="http://schemas.microsoft.com/office/drawing/2014/main" id="{9132A111-5128-4B9A-8604-F3AE3798B6B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4" name="Text Box 16">
          <a:extLst>
            <a:ext uri="{FF2B5EF4-FFF2-40B4-BE49-F238E27FC236}">
              <a16:creationId xmlns:a16="http://schemas.microsoft.com/office/drawing/2014/main" id="{A5D841B0-8DAC-4205-89F3-21E74C62DA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5" name="Text Box 17">
          <a:extLst>
            <a:ext uri="{FF2B5EF4-FFF2-40B4-BE49-F238E27FC236}">
              <a16:creationId xmlns:a16="http://schemas.microsoft.com/office/drawing/2014/main" id="{746713B7-2702-4B47-A96F-B81C5BED44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6" name="Text Box 18">
          <a:extLst>
            <a:ext uri="{FF2B5EF4-FFF2-40B4-BE49-F238E27FC236}">
              <a16:creationId xmlns:a16="http://schemas.microsoft.com/office/drawing/2014/main" id="{0A3F1656-B1F4-4DD0-9332-3999677935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7" name="Text Box 19">
          <a:extLst>
            <a:ext uri="{FF2B5EF4-FFF2-40B4-BE49-F238E27FC236}">
              <a16:creationId xmlns:a16="http://schemas.microsoft.com/office/drawing/2014/main" id="{335D2359-5D02-4463-8092-E6BCBB7B19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28" name="Text Box 16">
          <a:extLst>
            <a:ext uri="{FF2B5EF4-FFF2-40B4-BE49-F238E27FC236}">
              <a16:creationId xmlns:a16="http://schemas.microsoft.com/office/drawing/2014/main" id="{98366CC2-FED8-4322-8CDA-A026A29D99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29" name="Text Box 17">
          <a:extLst>
            <a:ext uri="{FF2B5EF4-FFF2-40B4-BE49-F238E27FC236}">
              <a16:creationId xmlns:a16="http://schemas.microsoft.com/office/drawing/2014/main" id="{7C630735-6E3A-4444-8791-CEE77FE6F8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30" name="Text Box 18">
          <a:extLst>
            <a:ext uri="{FF2B5EF4-FFF2-40B4-BE49-F238E27FC236}">
              <a16:creationId xmlns:a16="http://schemas.microsoft.com/office/drawing/2014/main" id="{04FD3FF4-1B5E-4F2C-BDF0-127EEA9DCD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1" name="Text Box 16">
          <a:extLst>
            <a:ext uri="{FF2B5EF4-FFF2-40B4-BE49-F238E27FC236}">
              <a16:creationId xmlns:a16="http://schemas.microsoft.com/office/drawing/2014/main" id="{5ACB7A7F-7A84-4987-8CC8-2933EE632D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2" name="Text Box 17">
          <a:extLst>
            <a:ext uri="{FF2B5EF4-FFF2-40B4-BE49-F238E27FC236}">
              <a16:creationId xmlns:a16="http://schemas.microsoft.com/office/drawing/2014/main" id="{6FD84C16-03B8-4343-B8F2-95BC3257221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3" name="Text Box 18">
          <a:extLst>
            <a:ext uri="{FF2B5EF4-FFF2-40B4-BE49-F238E27FC236}">
              <a16:creationId xmlns:a16="http://schemas.microsoft.com/office/drawing/2014/main" id="{C4C680AC-811C-44DF-8579-858D421B01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4" name="Text Box 19">
          <a:extLst>
            <a:ext uri="{FF2B5EF4-FFF2-40B4-BE49-F238E27FC236}">
              <a16:creationId xmlns:a16="http://schemas.microsoft.com/office/drawing/2014/main" id="{75A58FFD-A3D7-4BC4-AD2D-2DF324385F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5" name="Text Box 16">
          <a:extLst>
            <a:ext uri="{FF2B5EF4-FFF2-40B4-BE49-F238E27FC236}">
              <a16:creationId xmlns:a16="http://schemas.microsoft.com/office/drawing/2014/main" id="{EB4F4B67-E1C8-4D83-996C-AA1E29AB1DE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6" name="Text Box 17">
          <a:extLst>
            <a:ext uri="{FF2B5EF4-FFF2-40B4-BE49-F238E27FC236}">
              <a16:creationId xmlns:a16="http://schemas.microsoft.com/office/drawing/2014/main" id="{C6327493-FCAF-40C2-BEDC-AEB0A4B9ED3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7" name="Text Box 18">
          <a:extLst>
            <a:ext uri="{FF2B5EF4-FFF2-40B4-BE49-F238E27FC236}">
              <a16:creationId xmlns:a16="http://schemas.microsoft.com/office/drawing/2014/main" id="{D0834EB9-B762-49B6-9914-2026789356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8" name="Text Box 19">
          <a:extLst>
            <a:ext uri="{FF2B5EF4-FFF2-40B4-BE49-F238E27FC236}">
              <a16:creationId xmlns:a16="http://schemas.microsoft.com/office/drawing/2014/main" id="{F5360FB2-12F0-42B4-AA24-4BDB4979B0D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56743"/>
    <xdr:sp macro="" textlink="">
      <xdr:nvSpPr>
        <xdr:cNvPr id="2239" name="Text Box 15">
          <a:extLst>
            <a:ext uri="{FF2B5EF4-FFF2-40B4-BE49-F238E27FC236}">
              <a16:creationId xmlns:a16="http://schemas.microsoft.com/office/drawing/2014/main" id="{DDC2F95A-2CC2-4DA9-B4C7-49019652B96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442269"/>
    <xdr:sp macro="" textlink="">
      <xdr:nvSpPr>
        <xdr:cNvPr id="2240" name="Text Box 15">
          <a:extLst>
            <a:ext uri="{FF2B5EF4-FFF2-40B4-BE49-F238E27FC236}">
              <a16:creationId xmlns:a16="http://schemas.microsoft.com/office/drawing/2014/main" id="{E5F99E7A-6D7E-4652-9D0E-2222932F50B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2242" name="Text Box 15">
          <a:extLst>
            <a:ext uri="{FF2B5EF4-FFF2-40B4-BE49-F238E27FC236}">
              <a16:creationId xmlns:a16="http://schemas.microsoft.com/office/drawing/2014/main" id="{3016E040-8672-439F-84D7-69A471D3DC0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2243" name="Text Box 15">
          <a:extLst>
            <a:ext uri="{FF2B5EF4-FFF2-40B4-BE49-F238E27FC236}">
              <a16:creationId xmlns:a16="http://schemas.microsoft.com/office/drawing/2014/main" id="{D63810D2-D1F1-4C8A-80AD-D08C8CC2403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213632"/>
    <xdr:sp macro="" textlink="">
      <xdr:nvSpPr>
        <xdr:cNvPr id="2244" name="Text Box 15">
          <a:extLst>
            <a:ext uri="{FF2B5EF4-FFF2-40B4-BE49-F238E27FC236}">
              <a16:creationId xmlns:a16="http://schemas.microsoft.com/office/drawing/2014/main" id="{61450F0F-A1DD-4F6A-B75E-6598BA2145C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5" name="Text Box 16">
          <a:extLst>
            <a:ext uri="{FF2B5EF4-FFF2-40B4-BE49-F238E27FC236}">
              <a16:creationId xmlns:a16="http://schemas.microsoft.com/office/drawing/2014/main" id="{4572AA72-DFE5-43E1-90FB-CCEA9010A3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6" name="Text Box 17">
          <a:extLst>
            <a:ext uri="{FF2B5EF4-FFF2-40B4-BE49-F238E27FC236}">
              <a16:creationId xmlns:a16="http://schemas.microsoft.com/office/drawing/2014/main" id="{491A9390-01CE-469F-B936-F2FB63295B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7" name="Text Box 18">
          <a:extLst>
            <a:ext uri="{FF2B5EF4-FFF2-40B4-BE49-F238E27FC236}">
              <a16:creationId xmlns:a16="http://schemas.microsoft.com/office/drawing/2014/main" id="{31B4D8F0-44E6-49EF-9106-801B29EF8C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8" name="Text Box 19">
          <a:extLst>
            <a:ext uri="{FF2B5EF4-FFF2-40B4-BE49-F238E27FC236}">
              <a16:creationId xmlns:a16="http://schemas.microsoft.com/office/drawing/2014/main" id="{331CD580-3AA6-4F6C-B100-28879D7A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49" name="Text Box 16">
          <a:extLst>
            <a:ext uri="{FF2B5EF4-FFF2-40B4-BE49-F238E27FC236}">
              <a16:creationId xmlns:a16="http://schemas.microsoft.com/office/drawing/2014/main" id="{36DC9DCC-4368-4F19-8BEC-50F69B2229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0" name="Text Box 17">
          <a:extLst>
            <a:ext uri="{FF2B5EF4-FFF2-40B4-BE49-F238E27FC236}">
              <a16:creationId xmlns:a16="http://schemas.microsoft.com/office/drawing/2014/main" id="{E9C17687-ED65-4B5D-835A-DD9E10ACCB9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1" name="Text Box 18">
          <a:extLst>
            <a:ext uri="{FF2B5EF4-FFF2-40B4-BE49-F238E27FC236}">
              <a16:creationId xmlns:a16="http://schemas.microsoft.com/office/drawing/2014/main" id="{5A85ADC3-8234-4030-8AA4-6EAE53066D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2" name="Text Box 19">
          <a:extLst>
            <a:ext uri="{FF2B5EF4-FFF2-40B4-BE49-F238E27FC236}">
              <a16:creationId xmlns:a16="http://schemas.microsoft.com/office/drawing/2014/main" id="{6283B06E-D3A1-40F7-AAEC-A7442C0873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3" name="Text Box 16">
          <a:extLst>
            <a:ext uri="{FF2B5EF4-FFF2-40B4-BE49-F238E27FC236}">
              <a16:creationId xmlns:a16="http://schemas.microsoft.com/office/drawing/2014/main" id="{A1E7B8F6-7D00-4680-ACF3-6ABFBBA683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4" name="Text Box 17">
          <a:extLst>
            <a:ext uri="{FF2B5EF4-FFF2-40B4-BE49-F238E27FC236}">
              <a16:creationId xmlns:a16="http://schemas.microsoft.com/office/drawing/2014/main" id="{282E923E-AFC8-4932-B19D-874D8F87954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5" name="Text Box 18">
          <a:extLst>
            <a:ext uri="{FF2B5EF4-FFF2-40B4-BE49-F238E27FC236}">
              <a16:creationId xmlns:a16="http://schemas.microsoft.com/office/drawing/2014/main" id="{536ECBC6-15E7-4E54-B9A2-870E6D2364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6" name="Text Box 19">
          <a:extLst>
            <a:ext uri="{FF2B5EF4-FFF2-40B4-BE49-F238E27FC236}">
              <a16:creationId xmlns:a16="http://schemas.microsoft.com/office/drawing/2014/main" id="{67C7D9E6-6093-47C2-969B-7FE101425A7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57" name="Text Box 15">
          <a:extLst>
            <a:ext uri="{FF2B5EF4-FFF2-40B4-BE49-F238E27FC236}">
              <a16:creationId xmlns:a16="http://schemas.microsoft.com/office/drawing/2014/main" id="{3DD6D2EC-1191-41D3-8045-3BA6818BC6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58" name="Text Box 16">
          <a:extLst>
            <a:ext uri="{FF2B5EF4-FFF2-40B4-BE49-F238E27FC236}">
              <a16:creationId xmlns:a16="http://schemas.microsoft.com/office/drawing/2014/main" id="{3DBCD0B0-084A-470D-8894-A666431B92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59" name="Text Box 17">
          <a:extLst>
            <a:ext uri="{FF2B5EF4-FFF2-40B4-BE49-F238E27FC236}">
              <a16:creationId xmlns:a16="http://schemas.microsoft.com/office/drawing/2014/main" id="{8F8DE06A-9F24-4729-AE24-40E14D3D6E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60" name="Text Box 18">
          <a:extLst>
            <a:ext uri="{FF2B5EF4-FFF2-40B4-BE49-F238E27FC236}">
              <a16:creationId xmlns:a16="http://schemas.microsoft.com/office/drawing/2014/main" id="{C78B134B-003D-46A1-B92E-5ED2039A9C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61" name="Text Box 19">
          <a:extLst>
            <a:ext uri="{FF2B5EF4-FFF2-40B4-BE49-F238E27FC236}">
              <a16:creationId xmlns:a16="http://schemas.microsoft.com/office/drawing/2014/main" id="{47019BF7-76AA-41C1-ABA6-A0F21FC17F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504825</xdr:rowOff>
    </xdr:from>
    <xdr:ext cx="95250" cy="442269"/>
    <xdr:sp macro="" textlink="">
      <xdr:nvSpPr>
        <xdr:cNvPr id="2262" name="Text Box 15">
          <a:extLst>
            <a:ext uri="{FF2B5EF4-FFF2-40B4-BE49-F238E27FC236}">
              <a16:creationId xmlns:a16="http://schemas.microsoft.com/office/drawing/2014/main" id="{699399C4-3A47-4DF9-9F20-767DD1D1D3F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3" name="Text Box 16">
          <a:extLst>
            <a:ext uri="{FF2B5EF4-FFF2-40B4-BE49-F238E27FC236}">
              <a16:creationId xmlns:a16="http://schemas.microsoft.com/office/drawing/2014/main" id="{6FE118C1-44CA-40C5-BFF1-AF439B5F61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4" name="Text Box 17">
          <a:extLst>
            <a:ext uri="{FF2B5EF4-FFF2-40B4-BE49-F238E27FC236}">
              <a16:creationId xmlns:a16="http://schemas.microsoft.com/office/drawing/2014/main" id="{4CCE0B93-DB65-4305-B95E-0E57C0E1612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5" name="Text Box 18">
          <a:extLst>
            <a:ext uri="{FF2B5EF4-FFF2-40B4-BE49-F238E27FC236}">
              <a16:creationId xmlns:a16="http://schemas.microsoft.com/office/drawing/2014/main" id="{BACE4D98-E96C-4365-8150-F4BC860D47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6" name="Text Box 16">
          <a:extLst>
            <a:ext uri="{FF2B5EF4-FFF2-40B4-BE49-F238E27FC236}">
              <a16:creationId xmlns:a16="http://schemas.microsoft.com/office/drawing/2014/main" id="{454C7B37-67AD-4904-AD58-C9C692D217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7" name="Text Box 17">
          <a:extLst>
            <a:ext uri="{FF2B5EF4-FFF2-40B4-BE49-F238E27FC236}">
              <a16:creationId xmlns:a16="http://schemas.microsoft.com/office/drawing/2014/main" id="{23A775DA-76BD-45A6-A621-207742C60F3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8" name="Text Box 18">
          <a:extLst>
            <a:ext uri="{FF2B5EF4-FFF2-40B4-BE49-F238E27FC236}">
              <a16:creationId xmlns:a16="http://schemas.microsoft.com/office/drawing/2014/main" id="{7D98B879-1D03-4227-B1CC-180E87BE1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9" name="Text Box 19">
          <a:extLst>
            <a:ext uri="{FF2B5EF4-FFF2-40B4-BE49-F238E27FC236}">
              <a16:creationId xmlns:a16="http://schemas.microsoft.com/office/drawing/2014/main" id="{3976F7DF-5631-4F0E-94BF-45B3F6EE9D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0" name="Text Box 16">
          <a:extLst>
            <a:ext uri="{FF2B5EF4-FFF2-40B4-BE49-F238E27FC236}">
              <a16:creationId xmlns:a16="http://schemas.microsoft.com/office/drawing/2014/main" id="{071D72D6-7A82-4B1D-979C-2F5255348D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1" name="Text Box 17">
          <a:extLst>
            <a:ext uri="{FF2B5EF4-FFF2-40B4-BE49-F238E27FC236}">
              <a16:creationId xmlns:a16="http://schemas.microsoft.com/office/drawing/2014/main" id="{9468F393-594A-410E-88C2-484E53A1F7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2" name="Text Box 18">
          <a:extLst>
            <a:ext uri="{FF2B5EF4-FFF2-40B4-BE49-F238E27FC236}">
              <a16:creationId xmlns:a16="http://schemas.microsoft.com/office/drawing/2014/main" id="{E05A2021-F189-46BB-98A1-1807EDCD9C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170392</xdr:rowOff>
    </xdr:from>
    <xdr:ext cx="95250" cy="213632"/>
    <xdr:sp macro="" textlink="">
      <xdr:nvSpPr>
        <xdr:cNvPr id="2273" name="Text Box 15">
          <a:extLst>
            <a:ext uri="{FF2B5EF4-FFF2-40B4-BE49-F238E27FC236}">
              <a16:creationId xmlns:a16="http://schemas.microsoft.com/office/drawing/2014/main" id="{90EA91DA-0AD4-459B-884B-D09479E9A0B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4" name="Text Box 16">
          <a:extLst>
            <a:ext uri="{FF2B5EF4-FFF2-40B4-BE49-F238E27FC236}">
              <a16:creationId xmlns:a16="http://schemas.microsoft.com/office/drawing/2014/main" id="{EA3E4432-F61F-4C79-8D0B-61C0004E612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5" name="Text Box 17">
          <a:extLst>
            <a:ext uri="{FF2B5EF4-FFF2-40B4-BE49-F238E27FC236}">
              <a16:creationId xmlns:a16="http://schemas.microsoft.com/office/drawing/2014/main" id="{88A65879-5829-4FE1-99E3-DA3C560E1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6" name="Text Box 18">
          <a:extLst>
            <a:ext uri="{FF2B5EF4-FFF2-40B4-BE49-F238E27FC236}">
              <a16:creationId xmlns:a16="http://schemas.microsoft.com/office/drawing/2014/main" id="{783B44D3-887F-484C-B19F-EE40A629B3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7" name="Text Box 19">
          <a:extLst>
            <a:ext uri="{FF2B5EF4-FFF2-40B4-BE49-F238E27FC236}">
              <a16:creationId xmlns:a16="http://schemas.microsoft.com/office/drawing/2014/main" id="{5363AA85-9F60-4B44-B29F-6418E2E8E0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78" name="Text Box 16">
          <a:extLst>
            <a:ext uri="{FF2B5EF4-FFF2-40B4-BE49-F238E27FC236}">
              <a16:creationId xmlns:a16="http://schemas.microsoft.com/office/drawing/2014/main" id="{03FDFB59-AC85-4D81-B2DD-D13CBEE20F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79" name="Text Box 17">
          <a:extLst>
            <a:ext uri="{FF2B5EF4-FFF2-40B4-BE49-F238E27FC236}">
              <a16:creationId xmlns:a16="http://schemas.microsoft.com/office/drawing/2014/main" id="{B99CFF91-0598-4ACF-B6C5-35D720B558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80" name="Text Box 18">
          <a:extLst>
            <a:ext uri="{FF2B5EF4-FFF2-40B4-BE49-F238E27FC236}">
              <a16:creationId xmlns:a16="http://schemas.microsoft.com/office/drawing/2014/main" id="{297AAC14-22B7-4C28-BABE-E886658EEEF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81" name="Text Box 19">
          <a:extLst>
            <a:ext uri="{FF2B5EF4-FFF2-40B4-BE49-F238E27FC236}">
              <a16:creationId xmlns:a16="http://schemas.microsoft.com/office/drawing/2014/main" id="{88F2B116-C6F9-40B3-A289-5E4AF445206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2" name="Text Box 16">
          <a:extLst>
            <a:ext uri="{FF2B5EF4-FFF2-40B4-BE49-F238E27FC236}">
              <a16:creationId xmlns:a16="http://schemas.microsoft.com/office/drawing/2014/main" id="{0EE19E51-3A48-40FE-B38E-FFAE53A9FC7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3" name="Text Box 17">
          <a:extLst>
            <a:ext uri="{FF2B5EF4-FFF2-40B4-BE49-F238E27FC236}">
              <a16:creationId xmlns:a16="http://schemas.microsoft.com/office/drawing/2014/main" id="{95CE2D4F-074A-4DD5-A6C9-00E19C26904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4" name="Text Box 18">
          <a:extLst>
            <a:ext uri="{FF2B5EF4-FFF2-40B4-BE49-F238E27FC236}">
              <a16:creationId xmlns:a16="http://schemas.microsoft.com/office/drawing/2014/main" id="{9CF64F4A-5E89-403A-A4D1-B9BE24C4E3B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5" name="Text Box 19">
          <a:extLst>
            <a:ext uri="{FF2B5EF4-FFF2-40B4-BE49-F238E27FC236}">
              <a16:creationId xmlns:a16="http://schemas.microsoft.com/office/drawing/2014/main" id="{931C8E1A-314F-40A6-A6A9-40A726973C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86" name="Text Box 15">
          <a:extLst>
            <a:ext uri="{FF2B5EF4-FFF2-40B4-BE49-F238E27FC236}">
              <a16:creationId xmlns:a16="http://schemas.microsoft.com/office/drawing/2014/main" id="{3BCBB959-FB58-4FE3-A1B3-80C0EF96939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7" name="Text Box 16">
          <a:extLst>
            <a:ext uri="{FF2B5EF4-FFF2-40B4-BE49-F238E27FC236}">
              <a16:creationId xmlns:a16="http://schemas.microsoft.com/office/drawing/2014/main" id="{3DE97875-D445-41D5-A0DE-89097A9A0D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8" name="Text Box 17">
          <a:extLst>
            <a:ext uri="{FF2B5EF4-FFF2-40B4-BE49-F238E27FC236}">
              <a16:creationId xmlns:a16="http://schemas.microsoft.com/office/drawing/2014/main" id="{CFBFE2E4-51EE-4891-BCED-144822628C6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9" name="Text Box 18">
          <a:extLst>
            <a:ext uri="{FF2B5EF4-FFF2-40B4-BE49-F238E27FC236}">
              <a16:creationId xmlns:a16="http://schemas.microsoft.com/office/drawing/2014/main" id="{1BBFBB0F-7B5F-43EE-8DE1-B60CED13B4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90" name="Text Box 19">
          <a:extLst>
            <a:ext uri="{FF2B5EF4-FFF2-40B4-BE49-F238E27FC236}">
              <a16:creationId xmlns:a16="http://schemas.microsoft.com/office/drawing/2014/main" id="{072D2C4D-4079-4F8E-B479-56E78859D4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91" name="Text Box 16">
          <a:extLst>
            <a:ext uri="{FF2B5EF4-FFF2-40B4-BE49-F238E27FC236}">
              <a16:creationId xmlns:a16="http://schemas.microsoft.com/office/drawing/2014/main" id="{D6499400-99DD-43FD-A80E-8536C41D9D5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92" name="Text Box 17">
          <a:extLst>
            <a:ext uri="{FF2B5EF4-FFF2-40B4-BE49-F238E27FC236}">
              <a16:creationId xmlns:a16="http://schemas.microsoft.com/office/drawing/2014/main" id="{D0B488A9-D7EC-4D6A-A0D0-22B0CF3E6C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25</xdr:row>
      <xdr:rowOff>15875</xdr:rowOff>
    </xdr:from>
    <xdr:ext cx="95250" cy="171450"/>
    <xdr:sp macro="" textlink="">
      <xdr:nvSpPr>
        <xdr:cNvPr id="2293" name="Text Box 18">
          <a:extLst>
            <a:ext uri="{FF2B5EF4-FFF2-40B4-BE49-F238E27FC236}">
              <a16:creationId xmlns:a16="http://schemas.microsoft.com/office/drawing/2014/main" id="{60C3D82B-65C1-4083-A811-B692BBE81FE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4" name="Text Box 16">
          <a:extLst>
            <a:ext uri="{FF2B5EF4-FFF2-40B4-BE49-F238E27FC236}">
              <a16:creationId xmlns:a16="http://schemas.microsoft.com/office/drawing/2014/main" id="{4C636648-FB82-4404-872A-3F3BA6BABA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5" name="Text Box 17">
          <a:extLst>
            <a:ext uri="{FF2B5EF4-FFF2-40B4-BE49-F238E27FC236}">
              <a16:creationId xmlns:a16="http://schemas.microsoft.com/office/drawing/2014/main" id="{2E812543-FD40-4101-9999-B1C59AF738A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6" name="Text Box 18">
          <a:extLst>
            <a:ext uri="{FF2B5EF4-FFF2-40B4-BE49-F238E27FC236}">
              <a16:creationId xmlns:a16="http://schemas.microsoft.com/office/drawing/2014/main" id="{61060075-A1C2-41EF-9D93-49D71857D12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7" name="Text Box 19">
          <a:extLst>
            <a:ext uri="{FF2B5EF4-FFF2-40B4-BE49-F238E27FC236}">
              <a16:creationId xmlns:a16="http://schemas.microsoft.com/office/drawing/2014/main" id="{777F68B0-1929-45F1-B751-B287313A7C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8" name="Text Box 16">
          <a:extLst>
            <a:ext uri="{FF2B5EF4-FFF2-40B4-BE49-F238E27FC236}">
              <a16:creationId xmlns:a16="http://schemas.microsoft.com/office/drawing/2014/main" id="{28E7E173-B054-4E93-B5A3-7773EB9460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8496"/>
    <xdr:sp macro="" textlink="">
      <xdr:nvSpPr>
        <xdr:cNvPr id="2299" name="Text Box 15">
          <a:extLst>
            <a:ext uri="{FF2B5EF4-FFF2-40B4-BE49-F238E27FC236}">
              <a16:creationId xmlns:a16="http://schemas.microsoft.com/office/drawing/2014/main" id="{7D8F9A0D-C12B-4A43-B7FA-4C6191F1243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2300" name="Text Box 15">
          <a:extLst>
            <a:ext uri="{FF2B5EF4-FFF2-40B4-BE49-F238E27FC236}">
              <a16:creationId xmlns:a16="http://schemas.microsoft.com/office/drawing/2014/main" id="{5E0E317D-482A-43BF-AAA0-21EB8472487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2302" name="Text Box 15">
          <a:extLst>
            <a:ext uri="{FF2B5EF4-FFF2-40B4-BE49-F238E27FC236}">
              <a16:creationId xmlns:a16="http://schemas.microsoft.com/office/drawing/2014/main" id="{3E621E33-74BB-4871-9408-049367F64EC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2303" name="Text Box 15">
          <a:extLst>
            <a:ext uri="{FF2B5EF4-FFF2-40B4-BE49-F238E27FC236}">
              <a16:creationId xmlns:a16="http://schemas.microsoft.com/office/drawing/2014/main" id="{6CA41F52-8F4B-4F84-A6A7-591F4691A3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170392</xdr:rowOff>
    </xdr:from>
    <xdr:ext cx="95250" cy="213632"/>
    <xdr:sp macro="" textlink="">
      <xdr:nvSpPr>
        <xdr:cNvPr id="2304" name="Text Box 15">
          <a:extLst>
            <a:ext uri="{FF2B5EF4-FFF2-40B4-BE49-F238E27FC236}">
              <a16:creationId xmlns:a16="http://schemas.microsoft.com/office/drawing/2014/main" id="{4A402B69-6F30-4CF5-9F8C-284F98B602D1}"/>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05" name="Text Box 16">
          <a:extLst>
            <a:ext uri="{FF2B5EF4-FFF2-40B4-BE49-F238E27FC236}">
              <a16:creationId xmlns:a16="http://schemas.microsoft.com/office/drawing/2014/main" id="{48CC6E83-6061-4D44-B0DF-D4A707A59F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06" name="Text Box 17">
          <a:extLst>
            <a:ext uri="{FF2B5EF4-FFF2-40B4-BE49-F238E27FC236}">
              <a16:creationId xmlns:a16="http://schemas.microsoft.com/office/drawing/2014/main" id="{89E9FF29-C8D8-4D8F-8D46-F76B946BE0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07" name="Text Box 18">
          <a:extLst>
            <a:ext uri="{FF2B5EF4-FFF2-40B4-BE49-F238E27FC236}">
              <a16:creationId xmlns:a16="http://schemas.microsoft.com/office/drawing/2014/main" id="{17031C29-C4B8-496C-9D30-C06CABE6B2E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08" name="Text Box 19">
          <a:extLst>
            <a:ext uri="{FF2B5EF4-FFF2-40B4-BE49-F238E27FC236}">
              <a16:creationId xmlns:a16="http://schemas.microsoft.com/office/drawing/2014/main" id="{097604EC-5583-45A6-9801-C506EC304A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09" name="Text Box 16">
          <a:extLst>
            <a:ext uri="{FF2B5EF4-FFF2-40B4-BE49-F238E27FC236}">
              <a16:creationId xmlns:a16="http://schemas.microsoft.com/office/drawing/2014/main" id="{30F28BC2-4A21-4C01-9A48-6627DE931F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10" name="Text Box 17">
          <a:extLst>
            <a:ext uri="{FF2B5EF4-FFF2-40B4-BE49-F238E27FC236}">
              <a16:creationId xmlns:a16="http://schemas.microsoft.com/office/drawing/2014/main" id="{22722B6B-A1E8-4125-A79B-DAE2F51CD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11" name="Text Box 18">
          <a:extLst>
            <a:ext uri="{FF2B5EF4-FFF2-40B4-BE49-F238E27FC236}">
              <a16:creationId xmlns:a16="http://schemas.microsoft.com/office/drawing/2014/main" id="{7D11AD13-BE7E-498F-9379-C38187ABAE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12" name="Text Box 19">
          <a:extLst>
            <a:ext uri="{FF2B5EF4-FFF2-40B4-BE49-F238E27FC236}">
              <a16:creationId xmlns:a16="http://schemas.microsoft.com/office/drawing/2014/main" id="{1413BCEB-2D89-4F87-A721-8A1A5B9BB5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313" name="Text Box 16">
          <a:extLst>
            <a:ext uri="{FF2B5EF4-FFF2-40B4-BE49-F238E27FC236}">
              <a16:creationId xmlns:a16="http://schemas.microsoft.com/office/drawing/2014/main" id="{87C494E0-9F32-4DEF-A1BE-981AFC9DEDD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314" name="Text Box 17">
          <a:extLst>
            <a:ext uri="{FF2B5EF4-FFF2-40B4-BE49-F238E27FC236}">
              <a16:creationId xmlns:a16="http://schemas.microsoft.com/office/drawing/2014/main" id="{AFC1CD20-445B-4E3D-B73C-42B429F0DC3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315" name="Text Box 18">
          <a:extLst>
            <a:ext uri="{FF2B5EF4-FFF2-40B4-BE49-F238E27FC236}">
              <a16:creationId xmlns:a16="http://schemas.microsoft.com/office/drawing/2014/main" id="{BDFADA93-DCC8-4490-9F63-0D026562998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316" name="Text Box 19">
          <a:extLst>
            <a:ext uri="{FF2B5EF4-FFF2-40B4-BE49-F238E27FC236}">
              <a16:creationId xmlns:a16="http://schemas.microsoft.com/office/drawing/2014/main" id="{B07E8D84-B0B3-4B02-838E-7D5740FD50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317" name="Text Box 15">
          <a:extLst>
            <a:ext uri="{FF2B5EF4-FFF2-40B4-BE49-F238E27FC236}">
              <a16:creationId xmlns:a16="http://schemas.microsoft.com/office/drawing/2014/main" id="{E548579D-8D43-4E82-B992-33FB0D6CCC3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18" name="Text Box 16">
          <a:extLst>
            <a:ext uri="{FF2B5EF4-FFF2-40B4-BE49-F238E27FC236}">
              <a16:creationId xmlns:a16="http://schemas.microsoft.com/office/drawing/2014/main" id="{3E11D692-EE3D-4899-852D-992250E2E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19" name="Text Box 17">
          <a:extLst>
            <a:ext uri="{FF2B5EF4-FFF2-40B4-BE49-F238E27FC236}">
              <a16:creationId xmlns:a16="http://schemas.microsoft.com/office/drawing/2014/main" id="{0358B93C-9573-493D-891D-AD1732056C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20" name="Text Box 18">
          <a:extLst>
            <a:ext uri="{FF2B5EF4-FFF2-40B4-BE49-F238E27FC236}">
              <a16:creationId xmlns:a16="http://schemas.microsoft.com/office/drawing/2014/main" id="{50AAAF7C-7302-4DA0-A275-4A2F92B4B3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21" name="Text Box 19">
          <a:extLst>
            <a:ext uri="{FF2B5EF4-FFF2-40B4-BE49-F238E27FC236}">
              <a16:creationId xmlns:a16="http://schemas.microsoft.com/office/drawing/2014/main" id="{1EE238EF-1EC3-46C2-8716-BC7039A11EB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22" name="Text Box 16">
          <a:extLst>
            <a:ext uri="{FF2B5EF4-FFF2-40B4-BE49-F238E27FC236}">
              <a16:creationId xmlns:a16="http://schemas.microsoft.com/office/drawing/2014/main" id="{53FF4484-7771-43E3-AAA2-CD653B3FD9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23" name="Text Box 17">
          <a:extLst>
            <a:ext uri="{FF2B5EF4-FFF2-40B4-BE49-F238E27FC236}">
              <a16:creationId xmlns:a16="http://schemas.microsoft.com/office/drawing/2014/main" id="{699DE8DF-B5AA-45FD-B3B2-52292B655F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24" name="Text Box 18">
          <a:extLst>
            <a:ext uri="{FF2B5EF4-FFF2-40B4-BE49-F238E27FC236}">
              <a16:creationId xmlns:a16="http://schemas.microsoft.com/office/drawing/2014/main" id="{BC59AA8A-A3B8-42F3-8C75-331ABB9CF89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25" name="Text Box 16">
          <a:extLst>
            <a:ext uri="{FF2B5EF4-FFF2-40B4-BE49-F238E27FC236}">
              <a16:creationId xmlns:a16="http://schemas.microsoft.com/office/drawing/2014/main" id="{63A3190E-14E3-4185-8607-9D76CF7073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26" name="Text Box 17">
          <a:extLst>
            <a:ext uri="{FF2B5EF4-FFF2-40B4-BE49-F238E27FC236}">
              <a16:creationId xmlns:a16="http://schemas.microsoft.com/office/drawing/2014/main" id="{D4C7A520-C04B-4B42-8225-07E020F523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27" name="Text Box 18">
          <a:extLst>
            <a:ext uri="{FF2B5EF4-FFF2-40B4-BE49-F238E27FC236}">
              <a16:creationId xmlns:a16="http://schemas.microsoft.com/office/drawing/2014/main" id="{D2D227D5-7F0A-4282-A9D3-C8DF24A8EB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28" name="Text Box 19">
          <a:extLst>
            <a:ext uri="{FF2B5EF4-FFF2-40B4-BE49-F238E27FC236}">
              <a16:creationId xmlns:a16="http://schemas.microsoft.com/office/drawing/2014/main" id="{EC0BBD39-7FA7-46CB-A2EA-C3D8219B45E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29" name="Text Box 16">
          <a:extLst>
            <a:ext uri="{FF2B5EF4-FFF2-40B4-BE49-F238E27FC236}">
              <a16:creationId xmlns:a16="http://schemas.microsoft.com/office/drawing/2014/main" id="{5A93A0D5-560C-483E-8167-E1FDB52809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30" name="Text Box 17">
          <a:extLst>
            <a:ext uri="{FF2B5EF4-FFF2-40B4-BE49-F238E27FC236}">
              <a16:creationId xmlns:a16="http://schemas.microsoft.com/office/drawing/2014/main" id="{B729DAB0-386B-46C9-85DC-AEF03BAD561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31" name="Text Box 18">
          <a:extLst>
            <a:ext uri="{FF2B5EF4-FFF2-40B4-BE49-F238E27FC236}">
              <a16:creationId xmlns:a16="http://schemas.microsoft.com/office/drawing/2014/main" id="{3EBF989B-E6AA-4C42-8E1C-8C503F275F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32" name="Text Box 19">
          <a:extLst>
            <a:ext uri="{FF2B5EF4-FFF2-40B4-BE49-F238E27FC236}">
              <a16:creationId xmlns:a16="http://schemas.microsoft.com/office/drawing/2014/main" id="{26FD1E71-DCAC-4ECC-AC9D-DFD38A9BB6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56743"/>
    <xdr:sp macro="" textlink="">
      <xdr:nvSpPr>
        <xdr:cNvPr id="2333" name="Text Box 15">
          <a:extLst>
            <a:ext uri="{FF2B5EF4-FFF2-40B4-BE49-F238E27FC236}">
              <a16:creationId xmlns:a16="http://schemas.microsoft.com/office/drawing/2014/main" id="{E60E2002-F252-4DFA-BF18-70DAA4693AA1}"/>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2334" name="Text Box 15">
          <a:extLst>
            <a:ext uri="{FF2B5EF4-FFF2-40B4-BE49-F238E27FC236}">
              <a16:creationId xmlns:a16="http://schemas.microsoft.com/office/drawing/2014/main" id="{C7302463-6272-4082-9F1E-31EEAE62FDA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2336" name="Text Box 15">
          <a:extLst>
            <a:ext uri="{FF2B5EF4-FFF2-40B4-BE49-F238E27FC236}">
              <a16:creationId xmlns:a16="http://schemas.microsoft.com/office/drawing/2014/main" id="{44F248C1-F4EC-49C8-9B80-655C7A2B62B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2337" name="Text Box 15">
          <a:extLst>
            <a:ext uri="{FF2B5EF4-FFF2-40B4-BE49-F238E27FC236}">
              <a16:creationId xmlns:a16="http://schemas.microsoft.com/office/drawing/2014/main" id="{A69F8B1D-C968-4C1D-92B5-C740362EE9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213632"/>
    <xdr:sp macro="" textlink="">
      <xdr:nvSpPr>
        <xdr:cNvPr id="2338" name="Text Box 15">
          <a:extLst>
            <a:ext uri="{FF2B5EF4-FFF2-40B4-BE49-F238E27FC236}">
              <a16:creationId xmlns:a16="http://schemas.microsoft.com/office/drawing/2014/main" id="{01C5A903-7C9B-4A93-81B5-F337530B82D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39" name="Text Box 16">
          <a:extLst>
            <a:ext uri="{FF2B5EF4-FFF2-40B4-BE49-F238E27FC236}">
              <a16:creationId xmlns:a16="http://schemas.microsoft.com/office/drawing/2014/main" id="{7E7E1CDB-5805-4752-9058-E50B8574B8A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40" name="Text Box 17">
          <a:extLst>
            <a:ext uri="{FF2B5EF4-FFF2-40B4-BE49-F238E27FC236}">
              <a16:creationId xmlns:a16="http://schemas.microsoft.com/office/drawing/2014/main" id="{9A8CA10C-58FA-4F31-A3B7-990784555E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41" name="Text Box 18">
          <a:extLst>
            <a:ext uri="{FF2B5EF4-FFF2-40B4-BE49-F238E27FC236}">
              <a16:creationId xmlns:a16="http://schemas.microsoft.com/office/drawing/2014/main" id="{C3AAA1EB-1194-4803-A3A4-B2AC104E7D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42" name="Text Box 19">
          <a:extLst>
            <a:ext uri="{FF2B5EF4-FFF2-40B4-BE49-F238E27FC236}">
              <a16:creationId xmlns:a16="http://schemas.microsoft.com/office/drawing/2014/main" id="{D5286DDB-6B14-402F-A734-7526D41D77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43" name="Text Box 16">
          <a:extLst>
            <a:ext uri="{FF2B5EF4-FFF2-40B4-BE49-F238E27FC236}">
              <a16:creationId xmlns:a16="http://schemas.microsoft.com/office/drawing/2014/main" id="{DEE49915-5E5B-478E-A3AA-8DD2BE42498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44" name="Text Box 17">
          <a:extLst>
            <a:ext uri="{FF2B5EF4-FFF2-40B4-BE49-F238E27FC236}">
              <a16:creationId xmlns:a16="http://schemas.microsoft.com/office/drawing/2014/main" id="{399FF103-215D-4F7F-8819-7FB61843324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45" name="Text Box 18">
          <a:extLst>
            <a:ext uri="{FF2B5EF4-FFF2-40B4-BE49-F238E27FC236}">
              <a16:creationId xmlns:a16="http://schemas.microsoft.com/office/drawing/2014/main" id="{055161E2-E87E-4E86-BA61-ACEE56DCF7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46" name="Text Box 19">
          <a:extLst>
            <a:ext uri="{FF2B5EF4-FFF2-40B4-BE49-F238E27FC236}">
              <a16:creationId xmlns:a16="http://schemas.microsoft.com/office/drawing/2014/main" id="{1CF636C9-9758-443E-BCD9-0ED0A41951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347" name="Text Box 16">
          <a:extLst>
            <a:ext uri="{FF2B5EF4-FFF2-40B4-BE49-F238E27FC236}">
              <a16:creationId xmlns:a16="http://schemas.microsoft.com/office/drawing/2014/main" id="{3F7F5888-0D04-4351-91CA-7DA617CB4E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348" name="Text Box 17">
          <a:extLst>
            <a:ext uri="{FF2B5EF4-FFF2-40B4-BE49-F238E27FC236}">
              <a16:creationId xmlns:a16="http://schemas.microsoft.com/office/drawing/2014/main" id="{29901CBD-826A-4D63-8D5B-FCAEED250C7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349" name="Text Box 18">
          <a:extLst>
            <a:ext uri="{FF2B5EF4-FFF2-40B4-BE49-F238E27FC236}">
              <a16:creationId xmlns:a16="http://schemas.microsoft.com/office/drawing/2014/main" id="{A7B45203-D308-44A4-984A-EF965420BE6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350" name="Text Box 19">
          <a:extLst>
            <a:ext uri="{FF2B5EF4-FFF2-40B4-BE49-F238E27FC236}">
              <a16:creationId xmlns:a16="http://schemas.microsoft.com/office/drawing/2014/main" id="{27DD336D-3F9F-4897-A03E-2F8279CDAFD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351" name="Text Box 15">
          <a:extLst>
            <a:ext uri="{FF2B5EF4-FFF2-40B4-BE49-F238E27FC236}">
              <a16:creationId xmlns:a16="http://schemas.microsoft.com/office/drawing/2014/main" id="{0115DD81-CB7D-4D25-92D1-8BFF7FBF7AE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52" name="Text Box 16">
          <a:extLst>
            <a:ext uri="{FF2B5EF4-FFF2-40B4-BE49-F238E27FC236}">
              <a16:creationId xmlns:a16="http://schemas.microsoft.com/office/drawing/2014/main" id="{CFB688D4-D70B-46EC-BC46-E2E1AF1403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53" name="Text Box 17">
          <a:extLst>
            <a:ext uri="{FF2B5EF4-FFF2-40B4-BE49-F238E27FC236}">
              <a16:creationId xmlns:a16="http://schemas.microsoft.com/office/drawing/2014/main" id="{175354CF-AE5F-4F78-A81A-91BF0BDBF2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54" name="Text Box 18">
          <a:extLst>
            <a:ext uri="{FF2B5EF4-FFF2-40B4-BE49-F238E27FC236}">
              <a16:creationId xmlns:a16="http://schemas.microsoft.com/office/drawing/2014/main" id="{EEA97C70-AC39-4FD8-BC1C-4A3FE7F11A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55" name="Text Box 19">
          <a:extLst>
            <a:ext uri="{FF2B5EF4-FFF2-40B4-BE49-F238E27FC236}">
              <a16:creationId xmlns:a16="http://schemas.microsoft.com/office/drawing/2014/main" id="{FD3469A3-D855-4C2F-8929-538B6285A7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504825</xdr:rowOff>
    </xdr:from>
    <xdr:ext cx="95250" cy="442269"/>
    <xdr:sp macro="" textlink="">
      <xdr:nvSpPr>
        <xdr:cNvPr id="2356" name="Text Box 15">
          <a:extLst>
            <a:ext uri="{FF2B5EF4-FFF2-40B4-BE49-F238E27FC236}">
              <a16:creationId xmlns:a16="http://schemas.microsoft.com/office/drawing/2014/main" id="{D773350C-2A2A-4357-9C48-BC37AC5FE0F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57" name="Text Box 16">
          <a:extLst>
            <a:ext uri="{FF2B5EF4-FFF2-40B4-BE49-F238E27FC236}">
              <a16:creationId xmlns:a16="http://schemas.microsoft.com/office/drawing/2014/main" id="{30F42E8D-DFB3-465C-9772-5485FA6F8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58" name="Text Box 17">
          <a:extLst>
            <a:ext uri="{FF2B5EF4-FFF2-40B4-BE49-F238E27FC236}">
              <a16:creationId xmlns:a16="http://schemas.microsoft.com/office/drawing/2014/main" id="{C5887CE5-52AE-4CA8-8A09-95992D6C4A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59" name="Text Box 18">
          <a:extLst>
            <a:ext uri="{FF2B5EF4-FFF2-40B4-BE49-F238E27FC236}">
              <a16:creationId xmlns:a16="http://schemas.microsoft.com/office/drawing/2014/main" id="{618C297D-3436-46C9-AA37-D100A54E7F5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60" name="Text Box 16">
          <a:extLst>
            <a:ext uri="{FF2B5EF4-FFF2-40B4-BE49-F238E27FC236}">
              <a16:creationId xmlns:a16="http://schemas.microsoft.com/office/drawing/2014/main" id="{CC388596-BA75-47A9-B47A-9FC761BF72A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61" name="Text Box 17">
          <a:extLst>
            <a:ext uri="{FF2B5EF4-FFF2-40B4-BE49-F238E27FC236}">
              <a16:creationId xmlns:a16="http://schemas.microsoft.com/office/drawing/2014/main" id="{80328C89-F919-42EE-ACCC-F7457E88704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62" name="Text Box 18">
          <a:extLst>
            <a:ext uri="{FF2B5EF4-FFF2-40B4-BE49-F238E27FC236}">
              <a16:creationId xmlns:a16="http://schemas.microsoft.com/office/drawing/2014/main" id="{9B1F2124-F180-44FA-AA3F-41B13DC7D91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63" name="Text Box 19">
          <a:extLst>
            <a:ext uri="{FF2B5EF4-FFF2-40B4-BE49-F238E27FC236}">
              <a16:creationId xmlns:a16="http://schemas.microsoft.com/office/drawing/2014/main" id="{C898B742-7FD7-47AF-96BD-7E98FC5D26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64" name="Text Box 16">
          <a:extLst>
            <a:ext uri="{FF2B5EF4-FFF2-40B4-BE49-F238E27FC236}">
              <a16:creationId xmlns:a16="http://schemas.microsoft.com/office/drawing/2014/main" id="{0C9EF1F3-4BB9-4A79-9ECC-E44ED8C3E43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65" name="Text Box 17">
          <a:extLst>
            <a:ext uri="{FF2B5EF4-FFF2-40B4-BE49-F238E27FC236}">
              <a16:creationId xmlns:a16="http://schemas.microsoft.com/office/drawing/2014/main" id="{26EC42D1-D1F7-42B9-B4D5-6D843BF8F2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66" name="Text Box 18">
          <a:extLst>
            <a:ext uri="{FF2B5EF4-FFF2-40B4-BE49-F238E27FC236}">
              <a16:creationId xmlns:a16="http://schemas.microsoft.com/office/drawing/2014/main" id="{53D2419F-CAB2-4E30-8318-BAE5F95173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367" name="Text Box 15">
          <a:extLst>
            <a:ext uri="{FF2B5EF4-FFF2-40B4-BE49-F238E27FC236}">
              <a16:creationId xmlns:a16="http://schemas.microsoft.com/office/drawing/2014/main" id="{0FE5F72F-942C-47D7-A096-94A4363DB27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68" name="Text Box 16">
          <a:extLst>
            <a:ext uri="{FF2B5EF4-FFF2-40B4-BE49-F238E27FC236}">
              <a16:creationId xmlns:a16="http://schemas.microsoft.com/office/drawing/2014/main" id="{5AAD82C1-73D9-4CC2-AD4E-842BA2DA92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69" name="Text Box 17">
          <a:extLst>
            <a:ext uri="{FF2B5EF4-FFF2-40B4-BE49-F238E27FC236}">
              <a16:creationId xmlns:a16="http://schemas.microsoft.com/office/drawing/2014/main" id="{86C29675-26FB-45EB-B63D-8647D0D30F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70" name="Text Box 18">
          <a:extLst>
            <a:ext uri="{FF2B5EF4-FFF2-40B4-BE49-F238E27FC236}">
              <a16:creationId xmlns:a16="http://schemas.microsoft.com/office/drawing/2014/main" id="{1C4FF183-3C31-4BE0-905D-FF17AE5F2F3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71" name="Text Box 19">
          <a:extLst>
            <a:ext uri="{FF2B5EF4-FFF2-40B4-BE49-F238E27FC236}">
              <a16:creationId xmlns:a16="http://schemas.microsoft.com/office/drawing/2014/main" id="{717FBAA9-09A6-4471-B1AC-5544DA3B95F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72" name="Text Box 16">
          <a:extLst>
            <a:ext uri="{FF2B5EF4-FFF2-40B4-BE49-F238E27FC236}">
              <a16:creationId xmlns:a16="http://schemas.microsoft.com/office/drawing/2014/main" id="{553DE6A5-E93B-4CC5-8742-B6178D76FC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73" name="Text Box 17">
          <a:extLst>
            <a:ext uri="{FF2B5EF4-FFF2-40B4-BE49-F238E27FC236}">
              <a16:creationId xmlns:a16="http://schemas.microsoft.com/office/drawing/2014/main" id="{6702548E-5998-4AAC-858A-103598A40B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74" name="Text Box 18">
          <a:extLst>
            <a:ext uri="{FF2B5EF4-FFF2-40B4-BE49-F238E27FC236}">
              <a16:creationId xmlns:a16="http://schemas.microsoft.com/office/drawing/2014/main" id="{17F6BE8A-8A40-40A9-B47F-78CED2BF13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75" name="Text Box 19">
          <a:extLst>
            <a:ext uri="{FF2B5EF4-FFF2-40B4-BE49-F238E27FC236}">
              <a16:creationId xmlns:a16="http://schemas.microsoft.com/office/drawing/2014/main" id="{B1D47953-98CF-45CF-926E-E2117DF618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376" name="Text Box 16">
          <a:extLst>
            <a:ext uri="{FF2B5EF4-FFF2-40B4-BE49-F238E27FC236}">
              <a16:creationId xmlns:a16="http://schemas.microsoft.com/office/drawing/2014/main" id="{F1760B68-B09A-477B-85A9-5242F9FC6F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377" name="Text Box 17">
          <a:extLst>
            <a:ext uri="{FF2B5EF4-FFF2-40B4-BE49-F238E27FC236}">
              <a16:creationId xmlns:a16="http://schemas.microsoft.com/office/drawing/2014/main" id="{48C65881-C045-4E6D-8986-01180ECAA1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378" name="Text Box 18">
          <a:extLst>
            <a:ext uri="{FF2B5EF4-FFF2-40B4-BE49-F238E27FC236}">
              <a16:creationId xmlns:a16="http://schemas.microsoft.com/office/drawing/2014/main" id="{4449A35D-4DFF-4A1F-9494-4A24DA714AA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27</xdr:row>
      <xdr:rowOff>0</xdr:rowOff>
    </xdr:from>
    <xdr:ext cx="95250" cy="171450"/>
    <xdr:sp macro="" textlink="">
      <xdr:nvSpPr>
        <xdr:cNvPr id="2379" name="Text Box 19">
          <a:extLst>
            <a:ext uri="{FF2B5EF4-FFF2-40B4-BE49-F238E27FC236}">
              <a16:creationId xmlns:a16="http://schemas.microsoft.com/office/drawing/2014/main" id="{ED4301E1-BB26-4DE2-95EE-C9F353DB977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380" name="Text Box 15">
          <a:extLst>
            <a:ext uri="{FF2B5EF4-FFF2-40B4-BE49-F238E27FC236}">
              <a16:creationId xmlns:a16="http://schemas.microsoft.com/office/drawing/2014/main" id="{41C23B6E-5713-459D-A300-ECC6C74F29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81" name="Text Box 16">
          <a:extLst>
            <a:ext uri="{FF2B5EF4-FFF2-40B4-BE49-F238E27FC236}">
              <a16:creationId xmlns:a16="http://schemas.microsoft.com/office/drawing/2014/main" id="{1BA4E24E-7073-4DE0-B382-31A314AF1C6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82" name="Text Box 17">
          <a:extLst>
            <a:ext uri="{FF2B5EF4-FFF2-40B4-BE49-F238E27FC236}">
              <a16:creationId xmlns:a16="http://schemas.microsoft.com/office/drawing/2014/main" id="{01258DC1-8922-4771-8B67-3178CF83318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83" name="Text Box 18">
          <a:extLst>
            <a:ext uri="{FF2B5EF4-FFF2-40B4-BE49-F238E27FC236}">
              <a16:creationId xmlns:a16="http://schemas.microsoft.com/office/drawing/2014/main" id="{561B8912-17F6-4C23-AAA7-F0BD6C106F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384" name="Text Box 19">
          <a:extLst>
            <a:ext uri="{FF2B5EF4-FFF2-40B4-BE49-F238E27FC236}">
              <a16:creationId xmlns:a16="http://schemas.microsoft.com/office/drawing/2014/main" id="{DB291158-0C90-47B7-A3A7-A0E26CC9E81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85" name="Text Box 16">
          <a:extLst>
            <a:ext uri="{FF2B5EF4-FFF2-40B4-BE49-F238E27FC236}">
              <a16:creationId xmlns:a16="http://schemas.microsoft.com/office/drawing/2014/main" id="{DB1DEE4E-CCA5-4D45-9A95-86476DB3DC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386" name="Text Box 17">
          <a:extLst>
            <a:ext uri="{FF2B5EF4-FFF2-40B4-BE49-F238E27FC236}">
              <a16:creationId xmlns:a16="http://schemas.microsoft.com/office/drawing/2014/main" id="{52DE060D-68B7-4245-B7B3-AEEF96F77D7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30</xdr:row>
      <xdr:rowOff>15875</xdr:rowOff>
    </xdr:from>
    <xdr:ext cx="95250" cy="171450"/>
    <xdr:sp macro="" textlink="">
      <xdr:nvSpPr>
        <xdr:cNvPr id="2387" name="Text Box 18">
          <a:extLst>
            <a:ext uri="{FF2B5EF4-FFF2-40B4-BE49-F238E27FC236}">
              <a16:creationId xmlns:a16="http://schemas.microsoft.com/office/drawing/2014/main" id="{9B5209EB-F18A-45F8-BE99-ACF76045876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88" name="Text Box 16">
          <a:extLst>
            <a:ext uri="{FF2B5EF4-FFF2-40B4-BE49-F238E27FC236}">
              <a16:creationId xmlns:a16="http://schemas.microsoft.com/office/drawing/2014/main" id="{F917C15F-F7C9-4B8D-8A5B-8E3EB663AB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89" name="Text Box 17">
          <a:extLst>
            <a:ext uri="{FF2B5EF4-FFF2-40B4-BE49-F238E27FC236}">
              <a16:creationId xmlns:a16="http://schemas.microsoft.com/office/drawing/2014/main" id="{6F4107DA-211A-42A5-BD9B-DAA20C775FB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90" name="Text Box 18">
          <a:extLst>
            <a:ext uri="{FF2B5EF4-FFF2-40B4-BE49-F238E27FC236}">
              <a16:creationId xmlns:a16="http://schemas.microsoft.com/office/drawing/2014/main" id="{EB385E68-1DFC-4180-9769-6A73DC9143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91" name="Text Box 19">
          <a:extLst>
            <a:ext uri="{FF2B5EF4-FFF2-40B4-BE49-F238E27FC236}">
              <a16:creationId xmlns:a16="http://schemas.microsoft.com/office/drawing/2014/main" id="{08023D75-0436-4E74-B55A-39FEBD87869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392" name="Text Box 16">
          <a:extLst>
            <a:ext uri="{FF2B5EF4-FFF2-40B4-BE49-F238E27FC236}">
              <a16:creationId xmlns:a16="http://schemas.microsoft.com/office/drawing/2014/main" id="{9C43E67E-399C-4E8F-A648-7707F816BE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393" name="Text Box 15">
          <a:extLst>
            <a:ext uri="{FF2B5EF4-FFF2-40B4-BE49-F238E27FC236}">
              <a16:creationId xmlns:a16="http://schemas.microsoft.com/office/drawing/2014/main" id="{2D359EF0-1B51-4133-8C22-F0E7575F4C3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2394" name="Text Box 15">
          <a:extLst>
            <a:ext uri="{FF2B5EF4-FFF2-40B4-BE49-F238E27FC236}">
              <a16:creationId xmlns:a16="http://schemas.microsoft.com/office/drawing/2014/main" id="{4EE380D2-570E-47F2-AFEA-36A80AB066D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2395" name="Text Box 15">
          <a:extLst>
            <a:ext uri="{FF2B5EF4-FFF2-40B4-BE49-F238E27FC236}">
              <a16:creationId xmlns:a16="http://schemas.microsoft.com/office/drawing/2014/main" id="{CEA17625-500A-4D20-91EB-A551A12636E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504825</xdr:rowOff>
    </xdr:from>
    <xdr:ext cx="95250" cy="442269"/>
    <xdr:sp macro="" textlink="">
      <xdr:nvSpPr>
        <xdr:cNvPr id="2396" name="Text Box 15">
          <a:extLst>
            <a:ext uri="{FF2B5EF4-FFF2-40B4-BE49-F238E27FC236}">
              <a16:creationId xmlns:a16="http://schemas.microsoft.com/office/drawing/2014/main" id="{DAB42BA6-3AC0-4E5E-ABCA-56DE9BD8286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397" name="Text Box 15">
          <a:extLst>
            <a:ext uri="{FF2B5EF4-FFF2-40B4-BE49-F238E27FC236}">
              <a16:creationId xmlns:a16="http://schemas.microsoft.com/office/drawing/2014/main" id="{3FFD8709-6F5D-4C3D-BD11-10A3E9CD4C6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398" name="Text Box 15">
          <a:extLst>
            <a:ext uri="{FF2B5EF4-FFF2-40B4-BE49-F238E27FC236}">
              <a16:creationId xmlns:a16="http://schemas.microsoft.com/office/drawing/2014/main" id="{B964FACF-2F0B-4291-B0A6-2C81014A51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399" name="Text Box 15">
          <a:extLst>
            <a:ext uri="{FF2B5EF4-FFF2-40B4-BE49-F238E27FC236}">
              <a16:creationId xmlns:a16="http://schemas.microsoft.com/office/drawing/2014/main" id="{9EADE018-BA5B-4AFE-9DA4-1560007DCDB7}"/>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00" name="Text Box 16">
          <a:extLst>
            <a:ext uri="{FF2B5EF4-FFF2-40B4-BE49-F238E27FC236}">
              <a16:creationId xmlns:a16="http://schemas.microsoft.com/office/drawing/2014/main" id="{856CE4F2-02B2-4698-9470-AEBD4101B44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01" name="Text Box 17">
          <a:extLst>
            <a:ext uri="{FF2B5EF4-FFF2-40B4-BE49-F238E27FC236}">
              <a16:creationId xmlns:a16="http://schemas.microsoft.com/office/drawing/2014/main" id="{8E5D5646-86D1-4267-A7D0-790AB647E7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02" name="Text Box 18">
          <a:extLst>
            <a:ext uri="{FF2B5EF4-FFF2-40B4-BE49-F238E27FC236}">
              <a16:creationId xmlns:a16="http://schemas.microsoft.com/office/drawing/2014/main" id="{43F6B48B-3760-4687-AB6C-8A819BD4CFC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03" name="Text Box 19">
          <a:extLst>
            <a:ext uri="{FF2B5EF4-FFF2-40B4-BE49-F238E27FC236}">
              <a16:creationId xmlns:a16="http://schemas.microsoft.com/office/drawing/2014/main" id="{70D5748A-1040-4421-840B-12F31733AA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04" name="Text Box 16">
          <a:extLst>
            <a:ext uri="{FF2B5EF4-FFF2-40B4-BE49-F238E27FC236}">
              <a16:creationId xmlns:a16="http://schemas.microsoft.com/office/drawing/2014/main" id="{0F8191EB-9E73-4AE4-95A7-DFED0C239F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05" name="Text Box 17">
          <a:extLst>
            <a:ext uri="{FF2B5EF4-FFF2-40B4-BE49-F238E27FC236}">
              <a16:creationId xmlns:a16="http://schemas.microsoft.com/office/drawing/2014/main" id="{F43826EC-9F23-4337-9FAB-3D0915C2C6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06" name="Text Box 18">
          <a:extLst>
            <a:ext uri="{FF2B5EF4-FFF2-40B4-BE49-F238E27FC236}">
              <a16:creationId xmlns:a16="http://schemas.microsoft.com/office/drawing/2014/main" id="{3D62663D-AAA6-4E87-9AB1-0DE5A803238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07" name="Text Box 19">
          <a:extLst>
            <a:ext uri="{FF2B5EF4-FFF2-40B4-BE49-F238E27FC236}">
              <a16:creationId xmlns:a16="http://schemas.microsoft.com/office/drawing/2014/main" id="{32AC2C35-036C-41CF-8419-366920962E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408" name="Text Box 16">
          <a:extLst>
            <a:ext uri="{FF2B5EF4-FFF2-40B4-BE49-F238E27FC236}">
              <a16:creationId xmlns:a16="http://schemas.microsoft.com/office/drawing/2014/main" id="{D41D3ABA-740C-4578-89B4-01055C96947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409" name="Text Box 17">
          <a:extLst>
            <a:ext uri="{FF2B5EF4-FFF2-40B4-BE49-F238E27FC236}">
              <a16:creationId xmlns:a16="http://schemas.microsoft.com/office/drawing/2014/main" id="{1580A92D-7029-4C55-953E-751A3FB6B7B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410" name="Text Box 18">
          <a:extLst>
            <a:ext uri="{FF2B5EF4-FFF2-40B4-BE49-F238E27FC236}">
              <a16:creationId xmlns:a16="http://schemas.microsoft.com/office/drawing/2014/main" id="{0F26CC78-5134-4124-84CF-B99489898F6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411" name="Text Box 19">
          <a:extLst>
            <a:ext uri="{FF2B5EF4-FFF2-40B4-BE49-F238E27FC236}">
              <a16:creationId xmlns:a16="http://schemas.microsoft.com/office/drawing/2014/main" id="{BD2B843D-7296-49C2-A940-2E11546CB0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014"/>
    <xdr:sp macro="" textlink="">
      <xdr:nvSpPr>
        <xdr:cNvPr id="2412" name="Text Box 15">
          <a:extLst>
            <a:ext uri="{FF2B5EF4-FFF2-40B4-BE49-F238E27FC236}">
              <a16:creationId xmlns:a16="http://schemas.microsoft.com/office/drawing/2014/main" id="{14B031DC-2F86-4731-89CE-F169F40F5CD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13" name="Text Box 16">
          <a:extLst>
            <a:ext uri="{FF2B5EF4-FFF2-40B4-BE49-F238E27FC236}">
              <a16:creationId xmlns:a16="http://schemas.microsoft.com/office/drawing/2014/main" id="{6DEE609D-CCC7-4FC4-8170-8950ABE7A04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14" name="Text Box 17">
          <a:extLst>
            <a:ext uri="{FF2B5EF4-FFF2-40B4-BE49-F238E27FC236}">
              <a16:creationId xmlns:a16="http://schemas.microsoft.com/office/drawing/2014/main" id="{51D7FA59-8FBB-415D-A92F-3FAD90FB3B8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15" name="Text Box 18">
          <a:extLst>
            <a:ext uri="{FF2B5EF4-FFF2-40B4-BE49-F238E27FC236}">
              <a16:creationId xmlns:a16="http://schemas.microsoft.com/office/drawing/2014/main" id="{BFF3833E-5AF4-48BD-9310-728EEAA387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16" name="Text Box 19">
          <a:extLst>
            <a:ext uri="{FF2B5EF4-FFF2-40B4-BE49-F238E27FC236}">
              <a16:creationId xmlns:a16="http://schemas.microsoft.com/office/drawing/2014/main" id="{77EB61D4-E9F7-4B3B-BF8F-C90857E2DB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17" name="Text Box 16">
          <a:extLst>
            <a:ext uri="{FF2B5EF4-FFF2-40B4-BE49-F238E27FC236}">
              <a16:creationId xmlns:a16="http://schemas.microsoft.com/office/drawing/2014/main" id="{7342C143-FFD3-4F6D-9CEC-D858230E64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18" name="Text Box 17">
          <a:extLst>
            <a:ext uri="{FF2B5EF4-FFF2-40B4-BE49-F238E27FC236}">
              <a16:creationId xmlns:a16="http://schemas.microsoft.com/office/drawing/2014/main" id="{F7059628-4600-42C2-9723-70D30C3597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19" name="Text Box 18">
          <a:extLst>
            <a:ext uri="{FF2B5EF4-FFF2-40B4-BE49-F238E27FC236}">
              <a16:creationId xmlns:a16="http://schemas.microsoft.com/office/drawing/2014/main" id="{7AF2C1BE-6E9D-43C3-B7E6-447126BA8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20" name="Text Box 16">
          <a:extLst>
            <a:ext uri="{FF2B5EF4-FFF2-40B4-BE49-F238E27FC236}">
              <a16:creationId xmlns:a16="http://schemas.microsoft.com/office/drawing/2014/main" id="{8434DB14-8968-4B79-9530-C460F94793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21" name="Text Box 17">
          <a:extLst>
            <a:ext uri="{FF2B5EF4-FFF2-40B4-BE49-F238E27FC236}">
              <a16:creationId xmlns:a16="http://schemas.microsoft.com/office/drawing/2014/main" id="{E6230483-6AAC-4116-AEDB-106EA94E05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22" name="Text Box 18">
          <a:extLst>
            <a:ext uri="{FF2B5EF4-FFF2-40B4-BE49-F238E27FC236}">
              <a16:creationId xmlns:a16="http://schemas.microsoft.com/office/drawing/2014/main" id="{A564BBF4-5518-4A71-89C3-018843C872F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23" name="Text Box 19">
          <a:extLst>
            <a:ext uri="{FF2B5EF4-FFF2-40B4-BE49-F238E27FC236}">
              <a16:creationId xmlns:a16="http://schemas.microsoft.com/office/drawing/2014/main" id="{1325116D-6722-4AE1-AC6C-8ED9B475C9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24" name="Text Box 16">
          <a:extLst>
            <a:ext uri="{FF2B5EF4-FFF2-40B4-BE49-F238E27FC236}">
              <a16:creationId xmlns:a16="http://schemas.microsoft.com/office/drawing/2014/main" id="{1CCCF8FC-3311-45C4-9567-7FDE4BF76D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25" name="Text Box 17">
          <a:extLst>
            <a:ext uri="{FF2B5EF4-FFF2-40B4-BE49-F238E27FC236}">
              <a16:creationId xmlns:a16="http://schemas.microsoft.com/office/drawing/2014/main" id="{DE9992E5-DDD4-4A00-9AD7-FC6E9875411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26" name="Text Box 18">
          <a:extLst>
            <a:ext uri="{FF2B5EF4-FFF2-40B4-BE49-F238E27FC236}">
              <a16:creationId xmlns:a16="http://schemas.microsoft.com/office/drawing/2014/main" id="{8BF9F18E-A55F-4312-A861-F91CE8DF16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27" name="Text Box 19">
          <a:extLst>
            <a:ext uri="{FF2B5EF4-FFF2-40B4-BE49-F238E27FC236}">
              <a16:creationId xmlns:a16="http://schemas.microsoft.com/office/drawing/2014/main" id="{812DFFE5-2149-4459-8EA8-BE813146E2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56743"/>
    <xdr:sp macro="" textlink="">
      <xdr:nvSpPr>
        <xdr:cNvPr id="2428" name="Text Box 15">
          <a:extLst>
            <a:ext uri="{FF2B5EF4-FFF2-40B4-BE49-F238E27FC236}">
              <a16:creationId xmlns:a16="http://schemas.microsoft.com/office/drawing/2014/main" id="{AF22FE06-528C-4200-9D0F-E5F47F950EFE}"/>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2429" name="Text Box 15">
          <a:extLst>
            <a:ext uri="{FF2B5EF4-FFF2-40B4-BE49-F238E27FC236}">
              <a16:creationId xmlns:a16="http://schemas.microsoft.com/office/drawing/2014/main" id="{EF75B6C2-AAA6-41AA-B75D-4495DFD3A0A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504825</xdr:rowOff>
    </xdr:from>
    <xdr:ext cx="95250" cy="442269"/>
    <xdr:sp macro="" textlink="">
      <xdr:nvSpPr>
        <xdr:cNvPr id="2430" name="Text Box 15">
          <a:extLst>
            <a:ext uri="{FF2B5EF4-FFF2-40B4-BE49-F238E27FC236}">
              <a16:creationId xmlns:a16="http://schemas.microsoft.com/office/drawing/2014/main" id="{BBF84823-F776-4B0A-B755-ED2A11B07FD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431" name="Text Box 15">
          <a:extLst>
            <a:ext uri="{FF2B5EF4-FFF2-40B4-BE49-F238E27FC236}">
              <a16:creationId xmlns:a16="http://schemas.microsoft.com/office/drawing/2014/main" id="{66001E70-822D-4D29-8E43-88E7F740A1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432" name="Text Box 15">
          <a:extLst>
            <a:ext uri="{FF2B5EF4-FFF2-40B4-BE49-F238E27FC236}">
              <a16:creationId xmlns:a16="http://schemas.microsoft.com/office/drawing/2014/main" id="{CD2CF708-C09F-422A-80E2-38144D50DA1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213632"/>
    <xdr:sp macro="" textlink="">
      <xdr:nvSpPr>
        <xdr:cNvPr id="2433" name="Text Box 15">
          <a:extLst>
            <a:ext uri="{FF2B5EF4-FFF2-40B4-BE49-F238E27FC236}">
              <a16:creationId xmlns:a16="http://schemas.microsoft.com/office/drawing/2014/main" id="{147226A2-E95A-46BC-BAEA-4ADB335FC7B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34" name="Text Box 16">
          <a:extLst>
            <a:ext uri="{FF2B5EF4-FFF2-40B4-BE49-F238E27FC236}">
              <a16:creationId xmlns:a16="http://schemas.microsoft.com/office/drawing/2014/main" id="{7C0F592F-5F0C-41B0-A78B-166BA43F8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35" name="Text Box 17">
          <a:extLst>
            <a:ext uri="{FF2B5EF4-FFF2-40B4-BE49-F238E27FC236}">
              <a16:creationId xmlns:a16="http://schemas.microsoft.com/office/drawing/2014/main" id="{C0992608-06F5-494C-A90F-D44B59948D6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36" name="Text Box 18">
          <a:extLst>
            <a:ext uri="{FF2B5EF4-FFF2-40B4-BE49-F238E27FC236}">
              <a16:creationId xmlns:a16="http://schemas.microsoft.com/office/drawing/2014/main" id="{6BCAEE7C-7F5E-4327-B285-49DD17DA52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37" name="Text Box 19">
          <a:extLst>
            <a:ext uri="{FF2B5EF4-FFF2-40B4-BE49-F238E27FC236}">
              <a16:creationId xmlns:a16="http://schemas.microsoft.com/office/drawing/2014/main" id="{51E7A403-310D-4DEA-9EC1-F7DBF2E461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38" name="Text Box 16">
          <a:extLst>
            <a:ext uri="{FF2B5EF4-FFF2-40B4-BE49-F238E27FC236}">
              <a16:creationId xmlns:a16="http://schemas.microsoft.com/office/drawing/2014/main" id="{18F717D6-23C1-45F9-8321-D2684BF567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39" name="Text Box 17">
          <a:extLst>
            <a:ext uri="{FF2B5EF4-FFF2-40B4-BE49-F238E27FC236}">
              <a16:creationId xmlns:a16="http://schemas.microsoft.com/office/drawing/2014/main" id="{85E4125D-BBDE-42A1-8077-10E8D69D8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40" name="Text Box 18">
          <a:extLst>
            <a:ext uri="{FF2B5EF4-FFF2-40B4-BE49-F238E27FC236}">
              <a16:creationId xmlns:a16="http://schemas.microsoft.com/office/drawing/2014/main" id="{836C9DB2-5E88-4C38-A85B-85E95586E8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41" name="Text Box 19">
          <a:extLst>
            <a:ext uri="{FF2B5EF4-FFF2-40B4-BE49-F238E27FC236}">
              <a16:creationId xmlns:a16="http://schemas.microsoft.com/office/drawing/2014/main" id="{1AB1B282-F35E-400F-8E43-4738239609B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442" name="Text Box 16">
          <a:extLst>
            <a:ext uri="{FF2B5EF4-FFF2-40B4-BE49-F238E27FC236}">
              <a16:creationId xmlns:a16="http://schemas.microsoft.com/office/drawing/2014/main" id="{9FEC8522-08D6-47D3-9042-E733F65C93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443" name="Text Box 17">
          <a:extLst>
            <a:ext uri="{FF2B5EF4-FFF2-40B4-BE49-F238E27FC236}">
              <a16:creationId xmlns:a16="http://schemas.microsoft.com/office/drawing/2014/main" id="{B72DA6C9-564B-454A-A520-BA0C32B698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444" name="Text Box 18">
          <a:extLst>
            <a:ext uri="{FF2B5EF4-FFF2-40B4-BE49-F238E27FC236}">
              <a16:creationId xmlns:a16="http://schemas.microsoft.com/office/drawing/2014/main" id="{C97729F1-DC53-464E-B76F-7482D9B1DBE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445" name="Text Box 19">
          <a:extLst>
            <a:ext uri="{FF2B5EF4-FFF2-40B4-BE49-F238E27FC236}">
              <a16:creationId xmlns:a16="http://schemas.microsoft.com/office/drawing/2014/main" id="{8B2789FF-BFF0-4298-8EDD-6C93E539C32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014"/>
    <xdr:sp macro="" textlink="">
      <xdr:nvSpPr>
        <xdr:cNvPr id="2446" name="Text Box 15">
          <a:extLst>
            <a:ext uri="{FF2B5EF4-FFF2-40B4-BE49-F238E27FC236}">
              <a16:creationId xmlns:a16="http://schemas.microsoft.com/office/drawing/2014/main" id="{4FD600DD-194B-4EB4-93CC-D209F0112A6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47" name="Text Box 16">
          <a:extLst>
            <a:ext uri="{FF2B5EF4-FFF2-40B4-BE49-F238E27FC236}">
              <a16:creationId xmlns:a16="http://schemas.microsoft.com/office/drawing/2014/main" id="{3AB6DE8F-77ED-4EB2-9036-6272613C78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48" name="Text Box 17">
          <a:extLst>
            <a:ext uri="{FF2B5EF4-FFF2-40B4-BE49-F238E27FC236}">
              <a16:creationId xmlns:a16="http://schemas.microsoft.com/office/drawing/2014/main" id="{2AAA9FD4-7A67-411E-9723-AFFB00C57FD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49" name="Text Box 18">
          <a:extLst>
            <a:ext uri="{FF2B5EF4-FFF2-40B4-BE49-F238E27FC236}">
              <a16:creationId xmlns:a16="http://schemas.microsoft.com/office/drawing/2014/main" id="{947723FB-10DC-49B2-8524-00B1740CD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50" name="Text Box 19">
          <a:extLst>
            <a:ext uri="{FF2B5EF4-FFF2-40B4-BE49-F238E27FC236}">
              <a16:creationId xmlns:a16="http://schemas.microsoft.com/office/drawing/2014/main" id="{C631B1E6-F207-4A2E-9C56-E0B457076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442269"/>
    <xdr:sp macro="" textlink="">
      <xdr:nvSpPr>
        <xdr:cNvPr id="2451" name="Text Box 15">
          <a:extLst>
            <a:ext uri="{FF2B5EF4-FFF2-40B4-BE49-F238E27FC236}">
              <a16:creationId xmlns:a16="http://schemas.microsoft.com/office/drawing/2014/main" id="{E56BC250-E521-427F-844B-E1F0F338225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52" name="Text Box 16">
          <a:extLst>
            <a:ext uri="{FF2B5EF4-FFF2-40B4-BE49-F238E27FC236}">
              <a16:creationId xmlns:a16="http://schemas.microsoft.com/office/drawing/2014/main" id="{3033EFF0-8382-4AAE-B3FE-2823DB81A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53" name="Text Box 17">
          <a:extLst>
            <a:ext uri="{FF2B5EF4-FFF2-40B4-BE49-F238E27FC236}">
              <a16:creationId xmlns:a16="http://schemas.microsoft.com/office/drawing/2014/main" id="{88FCE368-F1A2-4E5C-868B-F908C0FD56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54" name="Text Box 18">
          <a:extLst>
            <a:ext uri="{FF2B5EF4-FFF2-40B4-BE49-F238E27FC236}">
              <a16:creationId xmlns:a16="http://schemas.microsoft.com/office/drawing/2014/main" id="{522328DB-0635-4D21-A44A-89DC4F71A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55" name="Text Box 16">
          <a:extLst>
            <a:ext uri="{FF2B5EF4-FFF2-40B4-BE49-F238E27FC236}">
              <a16:creationId xmlns:a16="http://schemas.microsoft.com/office/drawing/2014/main" id="{BCEDBD44-9819-4CD1-9559-BB77937DCE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56" name="Text Box 17">
          <a:extLst>
            <a:ext uri="{FF2B5EF4-FFF2-40B4-BE49-F238E27FC236}">
              <a16:creationId xmlns:a16="http://schemas.microsoft.com/office/drawing/2014/main" id="{59F824D6-E0E7-4745-87D9-5878C1E827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57" name="Text Box 18">
          <a:extLst>
            <a:ext uri="{FF2B5EF4-FFF2-40B4-BE49-F238E27FC236}">
              <a16:creationId xmlns:a16="http://schemas.microsoft.com/office/drawing/2014/main" id="{184E5C8B-CE7E-4C89-ACDE-5A42D907E0A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58" name="Text Box 19">
          <a:extLst>
            <a:ext uri="{FF2B5EF4-FFF2-40B4-BE49-F238E27FC236}">
              <a16:creationId xmlns:a16="http://schemas.microsoft.com/office/drawing/2014/main" id="{CF7E5A73-7625-4C45-9969-B074AA5EA9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59" name="Text Box 16">
          <a:extLst>
            <a:ext uri="{FF2B5EF4-FFF2-40B4-BE49-F238E27FC236}">
              <a16:creationId xmlns:a16="http://schemas.microsoft.com/office/drawing/2014/main" id="{B3DC66D0-10F4-4026-8F88-1A0A1A47276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60" name="Text Box 17">
          <a:extLst>
            <a:ext uri="{FF2B5EF4-FFF2-40B4-BE49-F238E27FC236}">
              <a16:creationId xmlns:a16="http://schemas.microsoft.com/office/drawing/2014/main" id="{071B7B28-B2E2-4E56-9B1A-F901679D2D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61" name="Text Box 18">
          <a:extLst>
            <a:ext uri="{FF2B5EF4-FFF2-40B4-BE49-F238E27FC236}">
              <a16:creationId xmlns:a16="http://schemas.microsoft.com/office/drawing/2014/main" id="{B55F9FCD-2263-44D6-8954-C1BF6A633A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170392</xdr:rowOff>
    </xdr:from>
    <xdr:ext cx="95250" cy="213632"/>
    <xdr:sp macro="" textlink="">
      <xdr:nvSpPr>
        <xdr:cNvPr id="2462" name="Text Box 15">
          <a:extLst>
            <a:ext uri="{FF2B5EF4-FFF2-40B4-BE49-F238E27FC236}">
              <a16:creationId xmlns:a16="http://schemas.microsoft.com/office/drawing/2014/main" id="{E8CC9B9B-12C3-41B6-AE80-66735B3EA02D}"/>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63" name="Text Box 16">
          <a:extLst>
            <a:ext uri="{FF2B5EF4-FFF2-40B4-BE49-F238E27FC236}">
              <a16:creationId xmlns:a16="http://schemas.microsoft.com/office/drawing/2014/main" id="{BEBACE22-2C3C-454B-B265-C2D55CCACC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64" name="Text Box 17">
          <a:extLst>
            <a:ext uri="{FF2B5EF4-FFF2-40B4-BE49-F238E27FC236}">
              <a16:creationId xmlns:a16="http://schemas.microsoft.com/office/drawing/2014/main" id="{878ABEE7-C3BC-4C58-BA7E-3F75521C51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65" name="Text Box 18">
          <a:extLst>
            <a:ext uri="{FF2B5EF4-FFF2-40B4-BE49-F238E27FC236}">
              <a16:creationId xmlns:a16="http://schemas.microsoft.com/office/drawing/2014/main" id="{369D912B-3E0A-4BCC-AAD9-99D71042C1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66" name="Text Box 19">
          <a:extLst>
            <a:ext uri="{FF2B5EF4-FFF2-40B4-BE49-F238E27FC236}">
              <a16:creationId xmlns:a16="http://schemas.microsoft.com/office/drawing/2014/main" id="{652C2721-39D0-4F0B-A612-8EF63955D8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67" name="Text Box 16">
          <a:extLst>
            <a:ext uri="{FF2B5EF4-FFF2-40B4-BE49-F238E27FC236}">
              <a16:creationId xmlns:a16="http://schemas.microsoft.com/office/drawing/2014/main" id="{16C652E7-A140-4849-A4EE-0F859B4CFD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68" name="Text Box 17">
          <a:extLst>
            <a:ext uri="{FF2B5EF4-FFF2-40B4-BE49-F238E27FC236}">
              <a16:creationId xmlns:a16="http://schemas.microsoft.com/office/drawing/2014/main" id="{D1C83C9A-F9F8-4757-8191-1B3981ECC2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69" name="Text Box 18">
          <a:extLst>
            <a:ext uri="{FF2B5EF4-FFF2-40B4-BE49-F238E27FC236}">
              <a16:creationId xmlns:a16="http://schemas.microsoft.com/office/drawing/2014/main" id="{4AAC5BC8-1F3C-448F-8CCF-9E419F81706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70" name="Text Box 19">
          <a:extLst>
            <a:ext uri="{FF2B5EF4-FFF2-40B4-BE49-F238E27FC236}">
              <a16:creationId xmlns:a16="http://schemas.microsoft.com/office/drawing/2014/main" id="{6DA41BD4-3013-4533-BB49-D8A0960D21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471" name="Text Box 16">
          <a:extLst>
            <a:ext uri="{FF2B5EF4-FFF2-40B4-BE49-F238E27FC236}">
              <a16:creationId xmlns:a16="http://schemas.microsoft.com/office/drawing/2014/main" id="{09845176-E0E5-4137-8BC4-E20CA05005E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472" name="Text Box 17">
          <a:extLst>
            <a:ext uri="{FF2B5EF4-FFF2-40B4-BE49-F238E27FC236}">
              <a16:creationId xmlns:a16="http://schemas.microsoft.com/office/drawing/2014/main" id="{B47E946D-E1E1-46E4-A9C4-E26C7990F8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473" name="Text Box 18">
          <a:extLst>
            <a:ext uri="{FF2B5EF4-FFF2-40B4-BE49-F238E27FC236}">
              <a16:creationId xmlns:a16="http://schemas.microsoft.com/office/drawing/2014/main" id="{579CF9F3-5357-46CF-8B5C-32032E8850A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31</xdr:row>
      <xdr:rowOff>0</xdr:rowOff>
    </xdr:from>
    <xdr:ext cx="95250" cy="171450"/>
    <xdr:sp macro="" textlink="">
      <xdr:nvSpPr>
        <xdr:cNvPr id="2474" name="Text Box 19">
          <a:extLst>
            <a:ext uri="{FF2B5EF4-FFF2-40B4-BE49-F238E27FC236}">
              <a16:creationId xmlns:a16="http://schemas.microsoft.com/office/drawing/2014/main" id="{D96549C8-0AD9-4F49-924A-1D3A56A30E5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014"/>
    <xdr:sp macro="" textlink="">
      <xdr:nvSpPr>
        <xdr:cNvPr id="2475" name="Text Box 15">
          <a:extLst>
            <a:ext uri="{FF2B5EF4-FFF2-40B4-BE49-F238E27FC236}">
              <a16:creationId xmlns:a16="http://schemas.microsoft.com/office/drawing/2014/main" id="{C6192FD2-A78F-4002-A563-4B29398F029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76" name="Text Box 16">
          <a:extLst>
            <a:ext uri="{FF2B5EF4-FFF2-40B4-BE49-F238E27FC236}">
              <a16:creationId xmlns:a16="http://schemas.microsoft.com/office/drawing/2014/main" id="{8C45A1E0-F107-425B-9D5C-0CC94EC178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77" name="Text Box 17">
          <a:extLst>
            <a:ext uri="{FF2B5EF4-FFF2-40B4-BE49-F238E27FC236}">
              <a16:creationId xmlns:a16="http://schemas.microsoft.com/office/drawing/2014/main" id="{18261EEF-0816-47C6-A6DA-9293DA0720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78" name="Text Box 18">
          <a:extLst>
            <a:ext uri="{FF2B5EF4-FFF2-40B4-BE49-F238E27FC236}">
              <a16:creationId xmlns:a16="http://schemas.microsoft.com/office/drawing/2014/main" id="{61FAAB4A-B122-431E-B1B4-C5F7BF511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0</xdr:rowOff>
    </xdr:from>
    <xdr:ext cx="95250" cy="171450"/>
    <xdr:sp macro="" textlink="">
      <xdr:nvSpPr>
        <xdr:cNvPr id="2479" name="Text Box 19">
          <a:extLst>
            <a:ext uri="{FF2B5EF4-FFF2-40B4-BE49-F238E27FC236}">
              <a16:creationId xmlns:a16="http://schemas.microsoft.com/office/drawing/2014/main" id="{AD2859ED-8F95-460E-97EE-E10EE9B948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80" name="Text Box 16">
          <a:extLst>
            <a:ext uri="{FF2B5EF4-FFF2-40B4-BE49-F238E27FC236}">
              <a16:creationId xmlns:a16="http://schemas.microsoft.com/office/drawing/2014/main" id="{6E3E1B3E-DE9D-43C5-B8E3-DAD07C523BB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0</xdr:rowOff>
    </xdr:from>
    <xdr:ext cx="95250" cy="171450"/>
    <xdr:sp macro="" textlink="">
      <xdr:nvSpPr>
        <xdr:cNvPr id="2481" name="Text Box 17">
          <a:extLst>
            <a:ext uri="{FF2B5EF4-FFF2-40B4-BE49-F238E27FC236}">
              <a16:creationId xmlns:a16="http://schemas.microsoft.com/office/drawing/2014/main" id="{951DD8A4-6311-45CA-832F-0D856010BA0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34</xdr:row>
      <xdr:rowOff>15875</xdr:rowOff>
    </xdr:from>
    <xdr:ext cx="95250" cy="171450"/>
    <xdr:sp macro="" textlink="">
      <xdr:nvSpPr>
        <xdr:cNvPr id="2482" name="Text Box 18">
          <a:extLst>
            <a:ext uri="{FF2B5EF4-FFF2-40B4-BE49-F238E27FC236}">
              <a16:creationId xmlns:a16="http://schemas.microsoft.com/office/drawing/2014/main" id="{2106EE57-D8D7-4BC7-9F4E-D7EB9995B3D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83" name="Text Box 16">
          <a:extLst>
            <a:ext uri="{FF2B5EF4-FFF2-40B4-BE49-F238E27FC236}">
              <a16:creationId xmlns:a16="http://schemas.microsoft.com/office/drawing/2014/main" id="{BB8DCE25-4565-47DA-B207-E61ADEFFAE7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84" name="Text Box 17">
          <a:extLst>
            <a:ext uri="{FF2B5EF4-FFF2-40B4-BE49-F238E27FC236}">
              <a16:creationId xmlns:a16="http://schemas.microsoft.com/office/drawing/2014/main" id="{732FBB98-EF87-4ABD-90E5-3FA3C591A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85" name="Text Box 18">
          <a:extLst>
            <a:ext uri="{FF2B5EF4-FFF2-40B4-BE49-F238E27FC236}">
              <a16:creationId xmlns:a16="http://schemas.microsoft.com/office/drawing/2014/main" id="{843FA61D-205E-46C8-966F-E6E23EE3277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86" name="Text Box 19">
          <a:extLst>
            <a:ext uri="{FF2B5EF4-FFF2-40B4-BE49-F238E27FC236}">
              <a16:creationId xmlns:a16="http://schemas.microsoft.com/office/drawing/2014/main" id="{81E4D386-F34C-48C8-85B0-63E3DB72D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34</xdr:row>
      <xdr:rowOff>0</xdr:rowOff>
    </xdr:from>
    <xdr:ext cx="95250" cy="171450"/>
    <xdr:sp macro="" textlink="">
      <xdr:nvSpPr>
        <xdr:cNvPr id="2487" name="Text Box 16">
          <a:extLst>
            <a:ext uri="{FF2B5EF4-FFF2-40B4-BE49-F238E27FC236}">
              <a16:creationId xmlns:a16="http://schemas.microsoft.com/office/drawing/2014/main" id="{56DB96B2-57B1-430F-A388-859CEB437A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170392</xdr:rowOff>
    </xdr:from>
    <xdr:ext cx="95250" cy="213632"/>
    <xdr:sp macro="" textlink="">
      <xdr:nvSpPr>
        <xdr:cNvPr id="2488" name="Text Box 15">
          <a:extLst>
            <a:ext uri="{FF2B5EF4-FFF2-40B4-BE49-F238E27FC236}">
              <a16:creationId xmlns:a16="http://schemas.microsoft.com/office/drawing/2014/main" id="{A5C43B50-57BF-40E5-BEA6-0DF84F19BD9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2489" name="Text Box 15">
          <a:extLst>
            <a:ext uri="{FF2B5EF4-FFF2-40B4-BE49-F238E27FC236}">
              <a16:creationId xmlns:a16="http://schemas.microsoft.com/office/drawing/2014/main" id="{C5870714-8AFF-4DF1-AE2D-1CDADB41877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442269"/>
    <xdr:sp macro="" textlink="">
      <xdr:nvSpPr>
        <xdr:cNvPr id="2490" name="Text Box 15">
          <a:extLst>
            <a:ext uri="{FF2B5EF4-FFF2-40B4-BE49-F238E27FC236}">
              <a16:creationId xmlns:a16="http://schemas.microsoft.com/office/drawing/2014/main" id="{DA7D4984-EC2F-4E02-A013-E8D824D8204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504825</xdr:rowOff>
    </xdr:from>
    <xdr:ext cx="95250" cy="442269"/>
    <xdr:sp macro="" textlink="">
      <xdr:nvSpPr>
        <xdr:cNvPr id="2491" name="Text Box 15">
          <a:extLst>
            <a:ext uri="{FF2B5EF4-FFF2-40B4-BE49-F238E27FC236}">
              <a16:creationId xmlns:a16="http://schemas.microsoft.com/office/drawing/2014/main" id="{AE166C7F-ECFE-436F-8F60-8252A778EAE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2492" name="Text Box 15">
          <a:extLst>
            <a:ext uri="{FF2B5EF4-FFF2-40B4-BE49-F238E27FC236}">
              <a16:creationId xmlns:a16="http://schemas.microsoft.com/office/drawing/2014/main" id="{1B8CE965-CC9C-41E1-98BD-5634D658B6A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2493" name="Text Box 15">
          <a:extLst>
            <a:ext uri="{FF2B5EF4-FFF2-40B4-BE49-F238E27FC236}">
              <a16:creationId xmlns:a16="http://schemas.microsoft.com/office/drawing/2014/main" id="{07E77F61-B75B-4FF6-82F7-92A5F44009F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34</xdr:row>
      <xdr:rowOff>170392</xdr:rowOff>
    </xdr:from>
    <xdr:ext cx="95250" cy="213632"/>
    <xdr:sp macro="" textlink="">
      <xdr:nvSpPr>
        <xdr:cNvPr id="2494" name="Text Box 15">
          <a:extLst>
            <a:ext uri="{FF2B5EF4-FFF2-40B4-BE49-F238E27FC236}">
              <a16:creationId xmlns:a16="http://schemas.microsoft.com/office/drawing/2014/main" id="{E39FE762-1C94-4C85-93F9-7FCE952D3C05}"/>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495" name="Text Box 16">
          <a:extLst>
            <a:ext uri="{FF2B5EF4-FFF2-40B4-BE49-F238E27FC236}">
              <a16:creationId xmlns:a16="http://schemas.microsoft.com/office/drawing/2014/main" id="{CB32388B-AB4F-4FE9-80D7-EBE16F8FE2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496" name="Text Box 17">
          <a:extLst>
            <a:ext uri="{FF2B5EF4-FFF2-40B4-BE49-F238E27FC236}">
              <a16:creationId xmlns:a16="http://schemas.microsoft.com/office/drawing/2014/main" id="{C844F8E4-7FDA-4A97-8012-1712067AC9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497" name="Text Box 18">
          <a:extLst>
            <a:ext uri="{FF2B5EF4-FFF2-40B4-BE49-F238E27FC236}">
              <a16:creationId xmlns:a16="http://schemas.microsoft.com/office/drawing/2014/main" id="{0A5CACF8-D678-44EF-8C8F-CCEC90F119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498" name="Text Box 19">
          <a:extLst>
            <a:ext uri="{FF2B5EF4-FFF2-40B4-BE49-F238E27FC236}">
              <a16:creationId xmlns:a16="http://schemas.microsoft.com/office/drawing/2014/main" id="{5EC4C3B8-1184-4218-9700-E10D2D3056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499" name="Text Box 16">
          <a:extLst>
            <a:ext uri="{FF2B5EF4-FFF2-40B4-BE49-F238E27FC236}">
              <a16:creationId xmlns:a16="http://schemas.microsoft.com/office/drawing/2014/main" id="{C52E215B-01DB-498F-8CE1-318A66FD62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00" name="Text Box 17">
          <a:extLst>
            <a:ext uri="{FF2B5EF4-FFF2-40B4-BE49-F238E27FC236}">
              <a16:creationId xmlns:a16="http://schemas.microsoft.com/office/drawing/2014/main" id="{DD98C94F-4C60-42F5-A7CA-50C64107C0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01" name="Text Box 18">
          <a:extLst>
            <a:ext uri="{FF2B5EF4-FFF2-40B4-BE49-F238E27FC236}">
              <a16:creationId xmlns:a16="http://schemas.microsoft.com/office/drawing/2014/main" id="{DD2CE829-5C64-4B98-B64E-ADD6A8CBFAF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02" name="Text Box 19">
          <a:extLst>
            <a:ext uri="{FF2B5EF4-FFF2-40B4-BE49-F238E27FC236}">
              <a16:creationId xmlns:a16="http://schemas.microsoft.com/office/drawing/2014/main" id="{A0C5FC52-BA64-4252-82A4-BD3065AECF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03" name="Text Box 16">
          <a:extLst>
            <a:ext uri="{FF2B5EF4-FFF2-40B4-BE49-F238E27FC236}">
              <a16:creationId xmlns:a16="http://schemas.microsoft.com/office/drawing/2014/main" id="{603FCF3A-C87B-49BE-B356-DBDD72D100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04" name="Text Box 17">
          <a:extLst>
            <a:ext uri="{FF2B5EF4-FFF2-40B4-BE49-F238E27FC236}">
              <a16:creationId xmlns:a16="http://schemas.microsoft.com/office/drawing/2014/main" id="{BFD1A47A-C9CB-4A52-BA89-F50B51B1A8D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05" name="Text Box 18">
          <a:extLst>
            <a:ext uri="{FF2B5EF4-FFF2-40B4-BE49-F238E27FC236}">
              <a16:creationId xmlns:a16="http://schemas.microsoft.com/office/drawing/2014/main" id="{BAB159F1-F2D4-481E-BD44-51FE395285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06" name="Text Box 19">
          <a:extLst>
            <a:ext uri="{FF2B5EF4-FFF2-40B4-BE49-F238E27FC236}">
              <a16:creationId xmlns:a16="http://schemas.microsoft.com/office/drawing/2014/main" id="{49F9227A-E613-45ED-9397-8B7E543C48C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507" name="Text Box 15">
          <a:extLst>
            <a:ext uri="{FF2B5EF4-FFF2-40B4-BE49-F238E27FC236}">
              <a16:creationId xmlns:a16="http://schemas.microsoft.com/office/drawing/2014/main" id="{B4FA79C5-DFAE-4161-B392-116B5636769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08" name="Text Box 16">
          <a:extLst>
            <a:ext uri="{FF2B5EF4-FFF2-40B4-BE49-F238E27FC236}">
              <a16:creationId xmlns:a16="http://schemas.microsoft.com/office/drawing/2014/main" id="{F1A8DC32-E9C8-4C74-A563-C5CE3CE2AA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09" name="Text Box 17">
          <a:extLst>
            <a:ext uri="{FF2B5EF4-FFF2-40B4-BE49-F238E27FC236}">
              <a16:creationId xmlns:a16="http://schemas.microsoft.com/office/drawing/2014/main" id="{5B15CD9C-888D-44D2-AAE7-D73F1CBBD7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10" name="Text Box 18">
          <a:extLst>
            <a:ext uri="{FF2B5EF4-FFF2-40B4-BE49-F238E27FC236}">
              <a16:creationId xmlns:a16="http://schemas.microsoft.com/office/drawing/2014/main" id="{EA7F89A5-18B5-4D41-9C77-036528D211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11" name="Text Box 19">
          <a:extLst>
            <a:ext uri="{FF2B5EF4-FFF2-40B4-BE49-F238E27FC236}">
              <a16:creationId xmlns:a16="http://schemas.microsoft.com/office/drawing/2014/main" id="{6AEEFD6D-4B4C-45B7-9CCB-ED53F8C5592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12" name="Text Box 16">
          <a:extLst>
            <a:ext uri="{FF2B5EF4-FFF2-40B4-BE49-F238E27FC236}">
              <a16:creationId xmlns:a16="http://schemas.microsoft.com/office/drawing/2014/main" id="{7245D792-B351-4400-B479-06AD630B217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13" name="Text Box 17">
          <a:extLst>
            <a:ext uri="{FF2B5EF4-FFF2-40B4-BE49-F238E27FC236}">
              <a16:creationId xmlns:a16="http://schemas.microsoft.com/office/drawing/2014/main" id="{43787AAB-3CB6-4A01-A2E2-B3E84DA69E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14" name="Text Box 18">
          <a:extLst>
            <a:ext uri="{FF2B5EF4-FFF2-40B4-BE49-F238E27FC236}">
              <a16:creationId xmlns:a16="http://schemas.microsoft.com/office/drawing/2014/main" id="{2CED88C3-B5E4-42E7-B900-4C0AF40F891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15" name="Text Box 16">
          <a:extLst>
            <a:ext uri="{FF2B5EF4-FFF2-40B4-BE49-F238E27FC236}">
              <a16:creationId xmlns:a16="http://schemas.microsoft.com/office/drawing/2014/main" id="{FB8CA26B-18E7-4FE9-B62C-120CB5D0A8E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16" name="Text Box 17">
          <a:extLst>
            <a:ext uri="{FF2B5EF4-FFF2-40B4-BE49-F238E27FC236}">
              <a16:creationId xmlns:a16="http://schemas.microsoft.com/office/drawing/2014/main" id="{38E0F28D-D819-4012-BD62-CB65F07EEF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17" name="Text Box 18">
          <a:extLst>
            <a:ext uri="{FF2B5EF4-FFF2-40B4-BE49-F238E27FC236}">
              <a16:creationId xmlns:a16="http://schemas.microsoft.com/office/drawing/2014/main" id="{1224D6B9-D7DF-4FBC-972D-0678A36CECA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18" name="Text Box 19">
          <a:extLst>
            <a:ext uri="{FF2B5EF4-FFF2-40B4-BE49-F238E27FC236}">
              <a16:creationId xmlns:a16="http://schemas.microsoft.com/office/drawing/2014/main" id="{CE396AD1-8B3E-4FBE-A1FD-C9EC6996F59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19" name="Text Box 16">
          <a:extLst>
            <a:ext uri="{FF2B5EF4-FFF2-40B4-BE49-F238E27FC236}">
              <a16:creationId xmlns:a16="http://schemas.microsoft.com/office/drawing/2014/main" id="{29A0F4D9-4BDE-4861-8319-2A3EF92053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20" name="Text Box 17">
          <a:extLst>
            <a:ext uri="{FF2B5EF4-FFF2-40B4-BE49-F238E27FC236}">
              <a16:creationId xmlns:a16="http://schemas.microsoft.com/office/drawing/2014/main" id="{F2CD0E18-21A7-4A9E-B690-C383987C5EB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21" name="Text Box 18">
          <a:extLst>
            <a:ext uri="{FF2B5EF4-FFF2-40B4-BE49-F238E27FC236}">
              <a16:creationId xmlns:a16="http://schemas.microsoft.com/office/drawing/2014/main" id="{01D2512B-DEF4-4601-8543-E549718137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22" name="Text Box 19">
          <a:extLst>
            <a:ext uri="{FF2B5EF4-FFF2-40B4-BE49-F238E27FC236}">
              <a16:creationId xmlns:a16="http://schemas.microsoft.com/office/drawing/2014/main" id="{1D6D1AAD-A13B-484B-9A29-7A132F016F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2523" name="Text Box 15">
          <a:extLst>
            <a:ext uri="{FF2B5EF4-FFF2-40B4-BE49-F238E27FC236}">
              <a16:creationId xmlns:a16="http://schemas.microsoft.com/office/drawing/2014/main" id="{C7E72653-E706-4B3A-816E-425D4F521B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442269"/>
    <xdr:sp macro="" textlink="">
      <xdr:nvSpPr>
        <xdr:cNvPr id="2524" name="Text Box 15">
          <a:extLst>
            <a:ext uri="{FF2B5EF4-FFF2-40B4-BE49-F238E27FC236}">
              <a16:creationId xmlns:a16="http://schemas.microsoft.com/office/drawing/2014/main" id="{C96B1422-6B03-41E7-8A7E-948C1B4DE1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504825</xdr:rowOff>
    </xdr:from>
    <xdr:ext cx="95250" cy="442269"/>
    <xdr:sp macro="" textlink="">
      <xdr:nvSpPr>
        <xdr:cNvPr id="2525" name="Text Box 15">
          <a:extLst>
            <a:ext uri="{FF2B5EF4-FFF2-40B4-BE49-F238E27FC236}">
              <a16:creationId xmlns:a16="http://schemas.microsoft.com/office/drawing/2014/main" id="{251620E6-C47B-4387-AA2F-F2130F59C1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2526" name="Text Box 15">
          <a:extLst>
            <a:ext uri="{FF2B5EF4-FFF2-40B4-BE49-F238E27FC236}">
              <a16:creationId xmlns:a16="http://schemas.microsoft.com/office/drawing/2014/main" id="{7B9E8176-FCC7-402F-A986-B01FAFCD045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2527" name="Text Box 15">
          <a:extLst>
            <a:ext uri="{FF2B5EF4-FFF2-40B4-BE49-F238E27FC236}">
              <a16:creationId xmlns:a16="http://schemas.microsoft.com/office/drawing/2014/main" id="{FB590EE7-0B97-4873-A798-9B879E8ED0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213632"/>
    <xdr:sp macro="" textlink="">
      <xdr:nvSpPr>
        <xdr:cNvPr id="2528" name="Text Box 15">
          <a:extLst>
            <a:ext uri="{FF2B5EF4-FFF2-40B4-BE49-F238E27FC236}">
              <a16:creationId xmlns:a16="http://schemas.microsoft.com/office/drawing/2014/main" id="{E3921091-0CC2-4934-9D61-216F4467A64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29" name="Text Box 16">
          <a:extLst>
            <a:ext uri="{FF2B5EF4-FFF2-40B4-BE49-F238E27FC236}">
              <a16:creationId xmlns:a16="http://schemas.microsoft.com/office/drawing/2014/main" id="{0BA0BDA2-1538-4D9E-8D86-0E5E92C71E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30" name="Text Box 17">
          <a:extLst>
            <a:ext uri="{FF2B5EF4-FFF2-40B4-BE49-F238E27FC236}">
              <a16:creationId xmlns:a16="http://schemas.microsoft.com/office/drawing/2014/main" id="{7B630F03-DE23-4B4B-ACE9-90111C4C0B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31" name="Text Box 18">
          <a:extLst>
            <a:ext uri="{FF2B5EF4-FFF2-40B4-BE49-F238E27FC236}">
              <a16:creationId xmlns:a16="http://schemas.microsoft.com/office/drawing/2014/main" id="{4BC4F2CD-6F6A-4F4B-9048-04D8424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32" name="Text Box 19">
          <a:extLst>
            <a:ext uri="{FF2B5EF4-FFF2-40B4-BE49-F238E27FC236}">
              <a16:creationId xmlns:a16="http://schemas.microsoft.com/office/drawing/2014/main" id="{6CC6EA94-AC01-4637-8EBB-036F107B00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33" name="Text Box 16">
          <a:extLst>
            <a:ext uri="{FF2B5EF4-FFF2-40B4-BE49-F238E27FC236}">
              <a16:creationId xmlns:a16="http://schemas.microsoft.com/office/drawing/2014/main" id="{C21841FA-4445-4EF7-BF78-D398D9EF21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34" name="Text Box 17">
          <a:extLst>
            <a:ext uri="{FF2B5EF4-FFF2-40B4-BE49-F238E27FC236}">
              <a16:creationId xmlns:a16="http://schemas.microsoft.com/office/drawing/2014/main" id="{0B6C5F2A-9726-47B2-A1AB-0A23580655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35" name="Text Box 18">
          <a:extLst>
            <a:ext uri="{FF2B5EF4-FFF2-40B4-BE49-F238E27FC236}">
              <a16:creationId xmlns:a16="http://schemas.microsoft.com/office/drawing/2014/main" id="{B1D49112-2955-4166-ABA1-87F7193A1D4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36" name="Text Box 19">
          <a:extLst>
            <a:ext uri="{FF2B5EF4-FFF2-40B4-BE49-F238E27FC236}">
              <a16:creationId xmlns:a16="http://schemas.microsoft.com/office/drawing/2014/main" id="{7226DC22-69EE-4210-9CB6-9662499922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37" name="Text Box 16">
          <a:extLst>
            <a:ext uri="{FF2B5EF4-FFF2-40B4-BE49-F238E27FC236}">
              <a16:creationId xmlns:a16="http://schemas.microsoft.com/office/drawing/2014/main" id="{F3525FFE-9F32-458B-94DC-68D2D64D90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38" name="Text Box 17">
          <a:extLst>
            <a:ext uri="{FF2B5EF4-FFF2-40B4-BE49-F238E27FC236}">
              <a16:creationId xmlns:a16="http://schemas.microsoft.com/office/drawing/2014/main" id="{31F4F03E-ECC0-4EFA-A74B-C70F56E5E39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39" name="Text Box 18">
          <a:extLst>
            <a:ext uri="{FF2B5EF4-FFF2-40B4-BE49-F238E27FC236}">
              <a16:creationId xmlns:a16="http://schemas.microsoft.com/office/drawing/2014/main" id="{EAE5CD6D-B043-48C8-8F1D-BC908CB18A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540" name="Text Box 19">
          <a:extLst>
            <a:ext uri="{FF2B5EF4-FFF2-40B4-BE49-F238E27FC236}">
              <a16:creationId xmlns:a16="http://schemas.microsoft.com/office/drawing/2014/main" id="{0263D295-BD52-4F1E-970D-817D6B4181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541" name="Text Box 15">
          <a:extLst>
            <a:ext uri="{FF2B5EF4-FFF2-40B4-BE49-F238E27FC236}">
              <a16:creationId xmlns:a16="http://schemas.microsoft.com/office/drawing/2014/main" id="{203005CB-6056-41EA-8D69-A603C33C3D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42" name="Text Box 16">
          <a:extLst>
            <a:ext uri="{FF2B5EF4-FFF2-40B4-BE49-F238E27FC236}">
              <a16:creationId xmlns:a16="http://schemas.microsoft.com/office/drawing/2014/main" id="{717725CC-348F-4EF3-A8CC-6F33B0CAD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43" name="Text Box 17">
          <a:extLst>
            <a:ext uri="{FF2B5EF4-FFF2-40B4-BE49-F238E27FC236}">
              <a16:creationId xmlns:a16="http://schemas.microsoft.com/office/drawing/2014/main" id="{6F877150-0E5A-4365-930E-DD2B5754D5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44" name="Text Box 18">
          <a:extLst>
            <a:ext uri="{FF2B5EF4-FFF2-40B4-BE49-F238E27FC236}">
              <a16:creationId xmlns:a16="http://schemas.microsoft.com/office/drawing/2014/main" id="{37793312-DD72-4362-ABBB-5CC29AC76B7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45" name="Text Box 19">
          <a:extLst>
            <a:ext uri="{FF2B5EF4-FFF2-40B4-BE49-F238E27FC236}">
              <a16:creationId xmlns:a16="http://schemas.microsoft.com/office/drawing/2014/main" id="{7ED67DF0-9071-4B4F-AC0C-0BF2C39741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2546" name="Text Box 15">
          <a:extLst>
            <a:ext uri="{FF2B5EF4-FFF2-40B4-BE49-F238E27FC236}">
              <a16:creationId xmlns:a16="http://schemas.microsoft.com/office/drawing/2014/main" id="{5EAF6086-2D43-4DA6-BCB5-5126A57265B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47" name="Text Box 16">
          <a:extLst>
            <a:ext uri="{FF2B5EF4-FFF2-40B4-BE49-F238E27FC236}">
              <a16:creationId xmlns:a16="http://schemas.microsoft.com/office/drawing/2014/main" id="{3056E5BD-6FF1-465A-8D5D-5F5EA0F4C4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48" name="Text Box 17">
          <a:extLst>
            <a:ext uri="{FF2B5EF4-FFF2-40B4-BE49-F238E27FC236}">
              <a16:creationId xmlns:a16="http://schemas.microsoft.com/office/drawing/2014/main" id="{1596BAF1-0D95-4573-9C49-E620B6EC0F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49" name="Text Box 18">
          <a:extLst>
            <a:ext uri="{FF2B5EF4-FFF2-40B4-BE49-F238E27FC236}">
              <a16:creationId xmlns:a16="http://schemas.microsoft.com/office/drawing/2014/main" id="{DCE28907-C58F-4101-A729-2E46EA785EB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50" name="Text Box 16">
          <a:extLst>
            <a:ext uri="{FF2B5EF4-FFF2-40B4-BE49-F238E27FC236}">
              <a16:creationId xmlns:a16="http://schemas.microsoft.com/office/drawing/2014/main" id="{DCADF11F-E12C-4FDF-8BC6-F505FDE6456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51" name="Text Box 17">
          <a:extLst>
            <a:ext uri="{FF2B5EF4-FFF2-40B4-BE49-F238E27FC236}">
              <a16:creationId xmlns:a16="http://schemas.microsoft.com/office/drawing/2014/main" id="{A8018998-9FB3-46E5-9798-72048ED527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52" name="Text Box 18">
          <a:extLst>
            <a:ext uri="{FF2B5EF4-FFF2-40B4-BE49-F238E27FC236}">
              <a16:creationId xmlns:a16="http://schemas.microsoft.com/office/drawing/2014/main" id="{F3A276F6-9855-48EC-B764-26C22E54AA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53" name="Text Box 19">
          <a:extLst>
            <a:ext uri="{FF2B5EF4-FFF2-40B4-BE49-F238E27FC236}">
              <a16:creationId xmlns:a16="http://schemas.microsoft.com/office/drawing/2014/main" id="{4113B32F-1780-455E-9ED1-42236328B3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54" name="Text Box 16">
          <a:extLst>
            <a:ext uri="{FF2B5EF4-FFF2-40B4-BE49-F238E27FC236}">
              <a16:creationId xmlns:a16="http://schemas.microsoft.com/office/drawing/2014/main" id="{4CE6E1C8-C7FC-497D-AEB7-0CFAF4A036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55" name="Text Box 17">
          <a:extLst>
            <a:ext uri="{FF2B5EF4-FFF2-40B4-BE49-F238E27FC236}">
              <a16:creationId xmlns:a16="http://schemas.microsoft.com/office/drawing/2014/main" id="{A3F00E51-BB4C-453D-8756-5EDBD5EC396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56" name="Text Box 18">
          <a:extLst>
            <a:ext uri="{FF2B5EF4-FFF2-40B4-BE49-F238E27FC236}">
              <a16:creationId xmlns:a16="http://schemas.microsoft.com/office/drawing/2014/main" id="{0E3251EC-7C22-4B50-867B-91FA1FA3E6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557" name="Text Box 15">
          <a:extLst>
            <a:ext uri="{FF2B5EF4-FFF2-40B4-BE49-F238E27FC236}">
              <a16:creationId xmlns:a16="http://schemas.microsoft.com/office/drawing/2014/main" id="{54807338-1CBD-46D0-8EE1-A06FD193CA0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58" name="Text Box 16">
          <a:extLst>
            <a:ext uri="{FF2B5EF4-FFF2-40B4-BE49-F238E27FC236}">
              <a16:creationId xmlns:a16="http://schemas.microsoft.com/office/drawing/2014/main" id="{F1BC5F28-78F5-454F-937D-5C0EB3D9463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59" name="Text Box 17">
          <a:extLst>
            <a:ext uri="{FF2B5EF4-FFF2-40B4-BE49-F238E27FC236}">
              <a16:creationId xmlns:a16="http://schemas.microsoft.com/office/drawing/2014/main" id="{06ABDF4A-83C2-4FA5-950F-0BC670F584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60" name="Text Box 18">
          <a:extLst>
            <a:ext uri="{FF2B5EF4-FFF2-40B4-BE49-F238E27FC236}">
              <a16:creationId xmlns:a16="http://schemas.microsoft.com/office/drawing/2014/main" id="{FB0F9477-890F-416B-9E8C-D0B3ACCDB1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61" name="Text Box 19">
          <a:extLst>
            <a:ext uri="{FF2B5EF4-FFF2-40B4-BE49-F238E27FC236}">
              <a16:creationId xmlns:a16="http://schemas.microsoft.com/office/drawing/2014/main" id="{9821E9F6-1EC4-48B1-A97C-4EFCE610F3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62" name="Text Box 16">
          <a:extLst>
            <a:ext uri="{FF2B5EF4-FFF2-40B4-BE49-F238E27FC236}">
              <a16:creationId xmlns:a16="http://schemas.microsoft.com/office/drawing/2014/main" id="{88CD1AC6-6F10-4A34-8740-1B2771C104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63" name="Text Box 17">
          <a:extLst>
            <a:ext uri="{FF2B5EF4-FFF2-40B4-BE49-F238E27FC236}">
              <a16:creationId xmlns:a16="http://schemas.microsoft.com/office/drawing/2014/main" id="{37EDD550-426B-4378-B098-4A47B7D46C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64" name="Text Box 18">
          <a:extLst>
            <a:ext uri="{FF2B5EF4-FFF2-40B4-BE49-F238E27FC236}">
              <a16:creationId xmlns:a16="http://schemas.microsoft.com/office/drawing/2014/main" id="{E0966647-F5C5-4F7A-944F-72EF4DBA61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65" name="Text Box 19">
          <a:extLst>
            <a:ext uri="{FF2B5EF4-FFF2-40B4-BE49-F238E27FC236}">
              <a16:creationId xmlns:a16="http://schemas.microsoft.com/office/drawing/2014/main" id="{5B5CF1B8-9773-479D-975C-A5E1F40FFF0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566" name="Text Box 16">
          <a:extLst>
            <a:ext uri="{FF2B5EF4-FFF2-40B4-BE49-F238E27FC236}">
              <a16:creationId xmlns:a16="http://schemas.microsoft.com/office/drawing/2014/main" id="{5E815E23-EF8D-49FF-AB4F-2A0F5A63A9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567" name="Text Box 17">
          <a:extLst>
            <a:ext uri="{FF2B5EF4-FFF2-40B4-BE49-F238E27FC236}">
              <a16:creationId xmlns:a16="http://schemas.microsoft.com/office/drawing/2014/main" id="{FC041369-F051-4989-853E-408F3DE4DF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568" name="Text Box 18">
          <a:extLst>
            <a:ext uri="{FF2B5EF4-FFF2-40B4-BE49-F238E27FC236}">
              <a16:creationId xmlns:a16="http://schemas.microsoft.com/office/drawing/2014/main" id="{1A73A1F7-DE67-402C-ABBD-36E9660022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35</xdr:row>
      <xdr:rowOff>0</xdr:rowOff>
    </xdr:from>
    <xdr:ext cx="95250" cy="171450"/>
    <xdr:sp macro="" textlink="">
      <xdr:nvSpPr>
        <xdr:cNvPr id="2569" name="Text Box 19">
          <a:extLst>
            <a:ext uri="{FF2B5EF4-FFF2-40B4-BE49-F238E27FC236}">
              <a16:creationId xmlns:a16="http://schemas.microsoft.com/office/drawing/2014/main" id="{8B53DC2C-BC1C-4D0F-AB98-D8F96AE7AF4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570" name="Text Box 15">
          <a:extLst>
            <a:ext uri="{FF2B5EF4-FFF2-40B4-BE49-F238E27FC236}">
              <a16:creationId xmlns:a16="http://schemas.microsoft.com/office/drawing/2014/main" id="{6741ED9B-5D25-4971-A054-DA02BEC442D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71" name="Text Box 16">
          <a:extLst>
            <a:ext uri="{FF2B5EF4-FFF2-40B4-BE49-F238E27FC236}">
              <a16:creationId xmlns:a16="http://schemas.microsoft.com/office/drawing/2014/main" id="{1E891369-11C2-4FAD-9866-ACDCE45A25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72" name="Text Box 17">
          <a:extLst>
            <a:ext uri="{FF2B5EF4-FFF2-40B4-BE49-F238E27FC236}">
              <a16:creationId xmlns:a16="http://schemas.microsoft.com/office/drawing/2014/main" id="{F35D75C6-48CF-4534-B58B-89323EE604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73" name="Text Box 18">
          <a:extLst>
            <a:ext uri="{FF2B5EF4-FFF2-40B4-BE49-F238E27FC236}">
              <a16:creationId xmlns:a16="http://schemas.microsoft.com/office/drawing/2014/main" id="{E423429A-0CDD-40FC-A820-DEE61352B4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574" name="Text Box 19">
          <a:extLst>
            <a:ext uri="{FF2B5EF4-FFF2-40B4-BE49-F238E27FC236}">
              <a16:creationId xmlns:a16="http://schemas.microsoft.com/office/drawing/2014/main" id="{60F18563-1568-494A-950D-807082D48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75" name="Text Box 16">
          <a:extLst>
            <a:ext uri="{FF2B5EF4-FFF2-40B4-BE49-F238E27FC236}">
              <a16:creationId xmlns:a16="http://schemas.microsoft.com/office/drawing/2014/main" id="{42BC96EE-DF7D-4BF1-B701-BBC970896B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576" name="Text Box 17">
          <a:extLst>
            <a:ext uri="{FF2B5EF4-FFF2-40B4-BE49-F238E27FC236}">
              <a16:creationId xmlns:a16="http://schemas.microsoft.com/office/drawing/2014/main" id="{ED46B314-B1BB-43B8-9A58-E391E51590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38</xdr:row>
      <xdr:rowOff>15875</xdr:rowOff>
    </xdr:from>
    <xdr:ext cx="95250" cy="171450"/>
    <xdr:sp macro="" textlink="">
      <xdr:nvSpPr>
        <xdr:cNvPr id="2577" name="Text Box 18">
          <a:extLst>
            <a:ext uri="{FF2B5EF4-FFF2-40B4-BE49-F238E27FC236}">
              <a16:creationId xmlns:a16="http://schemas.microsoft.com/office/drawing/2014/main" id="{32AA57FB-C435-4177-A678-153557CC7DB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78" name="Text Box 16">
          <a:extLst>
            <a:ext uri="{FF2B5EF4-FFF2-40B4-BE49-F238E27FC236}">
              <a16:creationId xmlns:a16="http://schemas.microsoft.com/office/drawing/2014/main" id="{AB25890E-A212-41FD-AAF7-6FEBF35B03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79" name="Text Box 17">
          <a:extLst>
            <a:ext uri="{FF2B5EF4-FFF2-40B4-BE49-F238E27FC236}">
              <a16:creationId xmlns:a16="http://schemas.microsoft.com/office/drawing/2014/main" id="{DC13ECFD-046F-4E2F-8F7E-6C01D64E28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80" name="Text Box 18">
          <a:extLst>
            <a:ext uri="{FF2B5EF4-FFF2-40B4-BE49-F238E27FC236}">
              <a16:creationId xmlns:a16="http://schemas.microsoft.com/office/drawing/2014/main" id="{54F3B35F-87EC-4C25-B440-4E4C3E42E4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81" name="Text Box 19">
          <a:extLst>
            <a:ext uri="{FF2B5EF4-FFF2-40B4-BE49-F238E27FC236}">
              <a16:creationId xmlns:a16="http://schemas.microsoft.com/office/drawing/2014/main" id="{948B0B9E-4FA0-4901-91A3-CB2ABE097C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582" name="Text Box 16">
          <a:extLst>
            <a:ext uri="{FF2B5EF4-FFF2-40B4-BE49-F238E27FC236}">
              <a16:creationId xmlns:a16="http://schemas.microsoft.com/office/drawing/2014/main" id="{030F1200-DC30-4781-ABE0-424EE49582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583" name="Text Box 15">
          <a:extLst>
            <a:ext uri="{FF2B5EF4-FFF2-40B4-BE49-F238E27FC236}">
              <a16:creationId xmlns:a16="http://schemas.microsoft.com/office/drawing/2014/main" id="{91078C4B-ADA1-4BE4-A7CE-61FCADF86537}"/>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2584" name="Text Box 15">
          <a:extLst>
            <a:ext uri="{FF2B5EF4-FFF2-40B4-BE49-F238E27FC236}">
              <a16:creationId xmlns:a16="http://schemas.microsoft.com/office/drawing/2014/main" id="{36B681BF-51A7-46F8-BCFF-A8AD75421429}"/>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2585" name="Text Box 15">
          <a:extLst>
            <a:ext uri="{FF2B5EF4-FFF2-40B4-BE49-F238E27FC236}">
              <a16:creationId xmlns:a16="http://schemas.microsoft.com/office/drawing/2014/main" id="{A4AC8EA8-ECEC-48F3-9926-7DD8ED61BEB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504825</xdr:rowOff>
    </xdr:from>
    <xdr:ext cx="95250" cy="442269"/>
    <xdr:sp macro="" textlink="">
      <xdr:nvSpPr>
        <xdr:cNvPr id="2586" name="Text Box 15">
          <a:extLst>
            <a:ext uri="{FF2B5EF4-FFF2-40B4-BE49-F238E27FC236}">
              <a16:creationId xmlns:a16="http://schemas.microsoft.com/office/drawing/2014/main" id="{D39E45EB-7C21-44DE-B6D0-05B36CF974F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2587" name="Text Box 15">
          <a:extLst>
            <a:ext uri="{FF2B5EF4-FFF2-40B4-BE49-F238E27FC236}">
              <a16:creationId xmlns:a16="http://schemas.microsoft.com/office/drawing/2014/main" id="{D4676525-7C55-41A8-AC66-EAB82E4FCFD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2588" name="Text Box 15">
          <a:extLst>
            <a:ext uri="{FF2B5EF4-FFF2-40B4-BE49-F238E27FC236}">
              <a16:creationId xmlns:a16="http://schemas.microsoft.com/office/drawing/2014/main" id="{1C931037-F664-4247-B49F-7F1B8A9BE66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589" name="Text Box 15">
          <a:extLst>
            <a:ext uri="{FF2B5EF4-FFF2-40B4-BE49-F238E27FC236}">
              <a16:creationId xmlns:a16="http://schemas.microsoft.com/office/drawing/2014/main" id="{0DE3CF75-FF18-4A27-AFDE-60437A32840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590" name="Text Box 16">
          <a:extLst>
            <a:ext uri="{FF2B5EF4-FFF2-40B4-BE49-F238E27FC236}">
              <a16:creationId xmlns:a16="http://schemas.microsoft.com/office/drawing/2014/main" id="{380C496B-1C02-4BE5-A9E0-B53155068F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591" name="Text Box 17">
          <a:extLst>
            <a:ext uri="{FF2B5EF4-FFF2-40B4-BE49-F238E27FC236}">
              <a16:creationId xmlns:a16="http://schemas.microsoft.com/office/drawing/2014/main" id="{62B8386C-4EC5-4673-A9FD-BE0AE2B4CB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592" name="Text Box 18">
          <a:extLst>
            <a:ext uri="{FF2B5EF4-FFF2-40B4-BE49-F238E27FC236}">
              <a16:creationId xmlns:a16="http://schemas.microsoft.com/office/drawing/2014/main" id="{C16A8FBD-7C97-4F0C-954C-EB5F9378DF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593" name="Text Box 19">
          <a:extLst>
            <a:ext uri="{FF2B5EF4-FFF2-40B4-BE49-F238E27FC236}">
              <a16:creationId xmlns:a16="http://schemas.microsoft.com/office/drawing/2014/main" id="{DFDBEA3D-9A8B-4819-8A80-2751394242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594" name="Text Box 16">
          <a:extLst>
            <a:ext uri="{FF2B5EF4-FFF2-40B4-BE49-F238E27FC236}">
              <a16:creationId xmlns:a16="http://schemas.microsoft.com/office/drawing/2014/main" id="{F4A4CA38-E01F-45A3-88AB-229BCD788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595" name="Text Box 17">
          <a:extLst>
            <a:ext uri="{FF2B5EF4-FFF2-40B4-BE49-F238E27FC236}">
              <a16:creationId xmlns:a16="http://schemas.microsoft.com/office/drawing/2014/main" id="{09D734CD-A1A3-4120-B80F-11F23918FB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596" name="Text Box 18">
          <a:extLst>
            <a:ext uri="{FF2B5EF4-FFF2-40B4-BE49-F238E27FC236}">
              <a16:creationId xmlns:a16="http://schemas.microsoft.com/office/drawing/2014/main" id="{42E13009-C004-4F5B-A9F2-4971F9A6412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597" name="Text Box 19">
          <a:extLst>
            <a:ext uri="{FF2B5EF4-FFF2-40B4-BE49-F238E27FC236}">
              <a16:creationId xmlns:a16="http://schemas.microsoft.com/office/drawing/2014/main" id="{59CB5CEF-57DF-46A8-AFD7-B4B171C91D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598" name="Text Box 16">
          <a:extLst>
            <a:ext uri="{FF2B5EF4-FFF2-40B4-BE49-F238E27FC236}">
              <a16:creationId xmlns:a16="http://schemas.microsoft.com/office/drawing/2014/main" id="{C4680E58-42C9-4811-BC24-BE22295E6E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599" name="Text Box 17">
          <a:extLst>
            <a:ext uri="{FF2B5EF4-FFF2-40B4-BE49-F238E27FC236}">
              <a16:creationId xmlns:a16="http://schemas.microsoft.com/office/drawing/2014/main" id="{CB15D5CB-D03D-4E8A-ADF8-AD24063059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00" name="Text Box 18">
          <a:extLst>
            <a:ext uri="{FF2B5EF4-FFF2-40B4-BE49-F238E27FC236}">
              <a16:creationId xmlns:a16="http://schemas.microsoft.com/office/drawing/2014/main" id="{DB7BBFBA-7DFA-429D-9FF8-79DFBEC7028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01" name="Text Box 19">
          <a:extLst>
            <a:ext uri="{FF2B5EF4-FFF2-40B4-BE49-F238E27FC236}">
              <a16:creationId xmlns:a16="http://schemas.microsoft.com/office/drawing/2014/main" id="{4B0059FC-4475-4E38-AACA-255456D61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602" name="Text Box 15">
          <a:extLst>
            <a:ext uri="{FF2B5EF4-FFF2-40B4-BE49-F238E27FC236}">
              <a16:creationId xmlns:a16="http://schemas.microsoft.com/office/drawing/2014/main" id="{30097EE6-F33E-47D2-881A-282A023578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03" name="Text Box 16">
          <a:extLst>
            <a:ext uri="{FF2B5EF4-FFF2-40B4-BE49-F238E27FC236}">
              <a16:creationId xmlns:a16="http://schemas.microsoft.com/office/drawing/2014/main" id="{6BF3B705-1BFB-48C3-90C9-5E9D3C0B3C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04" name="Text Box 17">
          <a:extLst>
            <a:ext uri="{FF2B5EF4-FFF2-40B4-BE49-F238E27FC236}">
              <a16:creationId xmlns:a16="http://schemas.microsoft.com/office/drawing/2014/main" id="{E7A39C8A-E00C-4C13-979E-9A5BA46E8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05" name="Text Box 18">
          <a:extLst>
            <a:ext uri="{FF2B5EF4-FFF2-40B4-BE49-F238E27FC236}">
              <a16:creationId xmlns:a16="http://schemas.microsoft.com/office/drawing/2014/main" id="{BEDA146E-0298-4AC7-88D9-1B0813B88FA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06" name="Text Box 19">
          <a:extLst>
            <a:ext uri="{FF2B5EF4-FFF2-40B4-BE49-F238E27FC236}">
              <a16:creationId xmlns:a16="http://schemas.microsoft.com/office/drawing/2014/main" id="{8213E026-2F1A-4962-9CCD-92EACDB067C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07" name="Text Box 16">
          <a:extLst>
            <a:ext uri="{FF2B5EF4-FFF2-40B4-BE49-F238E27FC236}">
              <a16:creationId xmlns:a16="http://schemas.microsoft.com/office/drawing/2014/main" id="{A58B29D9-CEFB-4049-A135-A18B0A5E80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08" name="Text Box 17">
          <a:extLst>
            <a:ext uri="{FF2B5EF4-FFF2-40B4-BE49-F238E27FC236}">
              <a16:creationId xmlns:a16="http://schemas.microsoft.com/office/drawing/2014/main" id="{AD8AE094-DDF1-445C-B778-6B0C16934F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09" name="Text Box 18">
          <a:extLst>
            <a:ext uri="{FF2B5EF4-FFF2-40B4-BE49-F238E27FC236}">
              <a16:creationId xmlns:a16="http://schemas.microsoft.com/office/drawing/2014/main" id="{145620FB-B4E9-4A6E-A459-3E198D2B81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10" name="Text Box 16">
          <a:extLst>
            <a:ext uri="{FF2B5EF4-FFF2-40B4-BE49-F238E27FC236}">
              <a16:creationId xmlns:a16="http://schemas.microsoft.com/office/drawing/2014/main" id="{DA72BD8B-F494-4917-A8A6-99FA2F567F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11" name="Text Box 17">
          <a:extLst>
            <a:ext uri="{FF2B5EF4-FFF2-40B4-BE49-F238E27FC236}">
              <a16:creationId xmlns:a16="http://schemas.microsoft.com/office/drawing/2014/main" id="{FB400F92-DBC7-4543-AF01-B633825BC39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12" name="Text Box 18">
          <a:extLst>
            <a:ext uri="{FF2B5EF4-FFF2-40B4-BE49-F238E27FC236}">
              <a16:creationId xmlns:a16="http://schemas.microsoft.com/office/drawing/2014/main" id="{D5FE6735-67D1-47D0-825A-05589B74A1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13" name="Text Box 19">
          <a:extLst>
            <a:ext uri="{FF2B5EF4-FFF2-40B4-BE49-F238E27FC236}">
              <a16:creationId xmlns:a16="http://schemas.microsoft.com/office/drawing/2014/main" id="{767F8C43-3B5D-4322-835B-9117E86A24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14" name="Text Box 16">
          <a:extLst>
            <a:ext uri="{FF2B5EF4-FFF2-40B4-BE49-F238E27FC236}">
              <a16:creationId xmlns:a16="http://schemas.microsoft.com/office/drawing/2014/main" id="{A14AADDB-62E7-43A0-91C5-CF139D6A5A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15" name="Text Box 17">
          <a:extLst>
            <a:ext uri="{FF2B5EF4-FFF2-40B4-BE49-F238E27FC236}">
              <a16:creationId xmlns:a16="http://schemas.microsoft.com/office/drawing/2014/main" id="{A9F6C0E3-0FC8-45B2-801D-FD125654F6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16" name="Text Box 18">
          <a:extLst>
            <a:ext uri="{FF2B5EF4-FFF2-40B4-BE49-F238E27FC236}">
              <a16:creationId xmlns:a16="http://schemas.microsoft.com/office/drawing/2014/main" id="{9C7CCAC2-5DB5-4462-969F-515466EBA6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17" name="Text Box 19">
          <a:extLst>
            <a:ext uri="{FF2B5EF4-FFF2-40B4-BE49-F238E27FC236}">
              <a16:creationId xmlns:a16="http://schemas.microsoft.com/office/drawing/2014/main" id="{745DAE4C-BE10-4E30-8CF7-642B90187F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56743"/>
    <xdr:sp macro="" textlink="">
      <xdr:nvSpPr>
        <xdr:cNvPr id="2618" name="Text Box 15">
          <a:extLst>
            <a:ext uri="{FF2B5EF4-FFF2-40B4-BE49-F238E27FC236}">
              <a16:creationId xmlns:a16="http://schemas.microsoft.com/office/drawing/2014/main" id="{97D475FB-73FF-4ABF-AA01-9DF8A532993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2619" name="Text Box 15">
          <a:extLst>
            <a:ext uri="{FF2B5EF4-FFF2-40B4-BE49-F238E27FC236}">
              <a16:creationId xmlns:a16="http://schemas.microsoft.com/office/drawing/2014/main" id="{18234D30-A47E-4C65-ACA5-BECE23F168E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504825</xdr:rowOff>
    </xdr:from>
    <xdr:ext cx="95250" cy="442269"/>
    <xdr:sp macro="" textlink="">
      <xdr:nvSpPr>
        <xdr:cNvPr id="2620" name="Text Box 15">
          <a:extLst>
            <a:ext uri="{FF2B5EF4-FFF2-40B4-BE49-F238E27FC236}">
              <a16:creationId xmlns:a16="http://schemas.microsoft.com/office/drawing/2014/main" id="{7D281450-CA39-4FF3-81C3-8256BC7AF0C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2621" name="Text Box 15">
          <a:extLst>
            <a:ext uri="{FF2B5EF4-FFF2-40B4-BE49-F238E27FC236}">
              <a16:creationId xmlns:a16="http://schemas.microsoft.com/office/drawing/2014/main" id="{78B166BF-1F24-481E-9FBC-D9E8F21D895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2622" name="Text Box 15">
          <a:extLst>
            <a:ext uri="{FF2B5EF4-FFF2-40B4-BE49-F238E27FC236}">
              <a16:creationId xmlns:a16="http://schemas.microsoft.com/office/drawing/2014/main" id="{9E444D67-D966-4DCD-9716-59EF6394E99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213632"/>
    <xdr:sp macro="" textlink="">
      <xdr:nvSpPr>
        <xdr:cNvPr id="2623" name="Text Box 15">
          <a:extLst>
            <a:ext uri="{FF2B5EF4-FFF2-40B4-BE49-F238E27FC236}">
              <a16:creationId xmlns:a16="http://schemas.microsoft.com/office/drawing/2014/main" id="{0568D20B-8046-4943-801F-E16ACB5B9A1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24" name="Text Box 16">
          <a:extLst>
            <a:ext uri="{FF2B5EF4-FFF2-40B4-BE49-F238E27FC236}">
              <a16:creationId xmlns:a16="http://schemas.microsoft.com/office/drawing/2014/main" id="{729D03FA-A19A-473C-A1C5-4CEA29CC7C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25" name="Text Box 17">
          <a:extLst>
            <a:ext uri="{FF2B5EF4-FFF2-40B4-BE49-F238E27FC236}">
              <a16:creationId xmlns:a16="http://schemas.microsoft.com/office/drawing/2014/main" id="{1F90CB33-C941-4162-A358-95E4A613093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26" name="Text Box 18">
          <a:extLst>
            <a:ext uri="{FF2B5EF4-FFF2-40B4-BE49-F238E27FC236}">
              <a16:creationId xmlns:a16="http://schemas.microsoft.com/office/drawing/2014/main" id="{AED43804-2821-48C5-8C3D-818D602588B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27" name="Text Box 19">
          <a:extLst>
            <a:ext uri="{FF2B5EF4-FFF2-40B4-BE49-F238E27FC236}">
              <a16:creationId xmlns:a16="http://schemas.microsoft.com/office/drawing/2014/main" id="{7293F6F9-2373-461E-B84D-818D08671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28" name="Text Box 16">
          <a:extLst>
            <a:ext uri="{FF2B5EF4-FFF2-40B4-BE49-F238E27FC236}">
              <a16:creationId xmlns:a16="http://schemas.microsoft.com/office/drawing/2014/main" id="{73E0C653-8F66-49D9-A6FE-D41FF00356C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29" name="Text Box 17">
          <a:extLst>
            <a:ext uri="{FF2B5EF4-FFF2-40B4-BE49-F238E27FC236}">
              <a16:creationId xmlns:a16="http://schemas.microsoft.com/office/drawing/2014/main" id="{9B354AC8-92C6-4788-A9C3-BB1CA4DD8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30" name="Text Box 18">
          <a:extLst>
            <a:ext uri="{FF2B5EF4-FFF2-40B4-BE49-F238E27FC236}">
              <a16:creationId xmlns:a16="http://schemas.microsoft.com/office/drawing/2014/main" id="{3EE182D8-91DD-4060-8E85-BC1520368B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31" name="Text Box 19">
          <a:extLst>
            <a:ext uri="{FF2B5EF4-FFF2-40B4-BE49-F238E27FC236}">
              <a16:creationId xmlns:a16="http://schemas.microsoft.com/office/drawing/2014/main" id="{8A86D8F8-2FF0-409D-A733-122F81059D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32" name="Text Box 16">
          <a:extLst>
            <a:ext uri="{FF2B5EF4-FFF2-40B4-BE49-F238E27FC236}">
              <a16:creationId xmlns:a16="http://schemas.microsoft.com/office/drawing/2014/main" id="{BBC3B9A7-6C7B-4CE4-BD71-2CF119B8F68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33" name="Text Box 17">
          <a:extLst>
            <a:ext uri="{FF2B5EF4-FFF2-40B4-BE49-F238E27FC236}">
              <a16:creationId xmlns:a16="http://schemas.microsoft.com/office/drawing/2014/main" id="{F921DFB6-D014-4CCF-A1C7-8161475B8B3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34" name="Text Box 18">
          <a:extLst>
            <a:ext uri="{FF2B5EF4-FFF2-40B4-BE49-F238E27FC236}">
              <a16:creationId xmlns:a16="http://schemas.microsoft.com/office/drawing/2014/main" id="{4ABCA292-B6B7-4FB4-8A6B-DD75273CCF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635" name="Text Box 19">
          <a:extLst>
            <a:ext uri="{FF2B5EF4-FFF2-40B4-BE49-F238E27FC236}">
              <a16:creationId xmlns:a16="http://schemas.microsoft.com/office/drawing/2014/main" id="{3638AB30-955B-4300-8F71-B4159950F97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636" name="Text Box 15">
          <a:extLst>
            <a:ext uri="{FF2B5EF4-FFF2-40B4-BE49-F238E27FC236}">
              <a16:creationId xmlns:a16="http://schemas.microsoft.com/office/drawing/2014/main" id="{6AEC20F3-9615-437B-8988-D08968DB9B2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37" name="Text Box 16">
          <a:extLst>
            <a:ext uri="{FF2B5EF4-FFF2-40B4-BE49-F238E27FC236}">
              <a16:creationId xmlns:a16="http://schemas.microsoft.com/office/drawing/2014/main" id="{B5A18003-B809-4F75-A825-B7BEF2146AC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38" name="Text Box 17">
          <a:extLst>
            <a:ext uri="{FF2B5EF4-FFF2-40B4-BE49-F238E27FC236}">
              <a16:creationId xmlns:a16="http://schemas.microsoft.com/office/drawing/2014/main" id="{4C392BFD-A43B-4D5F-80CC-1F0DE91006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39" name="Text Box 18">
          <a:extLst>
            <a:ext uri="{FF2B5EF4-FFF2-40B4-BE49-F238E27FC236}">
              <a16:creationId xmlns:a16="http://schemas.microsoft.com/office/drawing/2014/main" id="{C4BCB883-FEB5-4D70-9B94-A00EC59E2B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40" name="Text Box 19">
          <a:extLst>
            <a:ext uri="{FF2B5EF4-FFF2-40B4-BE49-F238E27FC236}">
              <a16:creationId xmlns:a16="http://schemas.microsoft.com/office/drawing/2014/main" id="{8DFE8D78-9BB6-4CC4-A5B7-420585599EF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504825</xdr:rowOff>
    </xdr:from>
    <xdr:ext cx="95250" cy="442269"/>
    <xdr:sp macro="" textlink="">
      <xdr:nvSpPr>
        <xdr:cNvPr id="2641" name="Text Box 15">
          <a:extLst>
            <a:ext uri="{FF2B5EF4-FFF2-40B4-BE49-F238E27FC236}">
              <a16:creationId xmlns:a16="http://schemas.microsoft.com/office/drawing/2014/main" id="{963B4BFD-7280-4B87-9C37-AD3CC945F8B4}"/>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42" name="Text Box 16">
          <a:extLst>
            <a:ext uri="{FF2B5EF4-FFF2-40B4-BE49-F238E27FC236}">
              <a16:creationId xmlns:a16="http://schemas.microsoft.com/office/drawing/2014/main" id="{1027AC25-1BE0-48E9-A0A9-A2DA4993FB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43" name="Text Box 17">
          <a:extLst>
            <a:ext uri="{FF2B5EF4-FFF2-40B4-BE49-F238E27FC236}">
              <a16:creationId xmlns:a16="http://schemas.microsoft.com/office/drawing/2014/main" id="{5C7429F7-A945-40E5-BB05-478D240A494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44" name="Text Box 18">
          <a:extLst>
            <a:ext uri="{FF2B5EF4-FFF2-40B4-BE49-F238E27FC236}">
              <a16:creationId xmlns:a16="http://schemas.microsoft.com/office/drawing/2014/main" id="{C6E2AC5A-E62F-434F-A01D-2AC4E4F03B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45" name="Text Box 16">
          <a:extLst>
            <a:ext uri="{FF2B5EF4-FFF2-40B4-BE49-F238E27FC236}">
              <a16:creationId xmlns:a16="http://schemas.microsoft.com/office/drawing/2014/main" id="{F70BD09B-BE5A-4A58-BE8A-0E8BDCAD40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46" name="Text Box 17">
          <a:extLst>
            <a:ext uri="{FF2B5EF4-FFF2-40B4-BE49-F238E27FC236}">
              <a16:creationId xmlns:a16="http://schemas.microsoft.com/office/drawing/2014/main" id="{8F7FD432-E211-4167-9E65-0703576400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47" name="Text Box 18">
          <a:extLst>
            <a:ext uri="{FF2B5EF4-FFF2-40B4-BE49-F238E27FC236}">
              <a16:creationId xmlns:a16="http://schemas.microsoft.com/office/drawing/2014/main" id="{0FFC003C-25B5-4FB2-8CBF-21D04A7B94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48" name="Text Box 19">
          <a:extLst>
            <a:ext uri="{FF2B5EF4-FFF2-40B4-BE49-F238E27FC236}">
              <a16:creationId xmlns:a16="http://schemas.microsoft.com/office/drawing/2014/main" id="{055D50F0-A9B5-4DB5-8262-FA3733DE95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49" name="Text Box 16">
          <a:extLst>
            <a:ext uri="{FF2B5EF4-FFF2-40B4-BE49-F238E27FC236}">
              <a16:creationId xmlns:a16="http://schemas.microsoft.com/office/drawing/2014/main" id="{C8E7BC7F-A86F-4A74-B912-11C60AC257D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50" name="Text Box 17">
          <a:extLst>
            <a:ext uri="{FF2B5EF4-FFF2-40B4-BE49-F238E27FC236}">
              <a16:creationId xmlns:a16="http://schemas.microsoft.com/office/drawing/2014/main" id="{CF42D97F-3136-4E60-9408-9D3406BFB77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51" name="Text Box 18">
          <a:extLst>
            <a:ext uri="{FF2B5EF4-FFF2-40B4-BE49-F238E27FC236}">
              <a16:creationId xmlns:a16="http://schemas.microsoft.com/office/drawing/2014/main" id="{90C595C0-31E0-4D22-AEB3-65518CD886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652" name="Text Box 15">
          <a:extLst>
            <a:ext uri="{FF2B5EF4-FFF2-40B4-BE49-F238E27FC236}">
              <a16:creationId xmlns:a16="http://schemas.microsoft.com/office/drawing/2014/main" id="{C91BE9F3-E80D-4192-A787-2E8CC0CF82B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53" name="Text Box 16">
          <a:extLst>
            <a:ext uri="{FF2B5EF4-FFF2-40B4-BE49-F238E27FC236}">
              <a16:creationId xmlns:a16="http://schemas.microsoft.com/office/drawing/2014/main" id="{FF076C2A-1EA4-4AEA-9734-AE3E6581B9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54" name="Text Box 17">
          <a:extLst>
            <a:ext uri="{FF2B5EF4-FFF2-40B4-BE49-F238E27FC236}">
              <a16:creationId xmlns:a16="http://schemas.microsoft.com/office/drawing/2014/main" id="{79BA1849-C040-4004-9E8D-CAA86443E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55" name="Text Box 18">
          <a:extLst>
            <a:ext uri="{FF2B5EF4-FFF2-40B4-BE49-F238E27FC236}">
              <a16:creationId xmlns:a16="http://schemas.microsoft.com/office/drawing/2014/main" id="{F6E5E48D-ED68-41EA-BC91-9A3FF3B728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56" name="Text Box 19">
          <a:extLst>
            <a:ext uri="{FF2B5EF4-FFF2-40B4-BE49-F238E27FC236}">
              <a16:creationId xmlns:a16="http://schemas.microsoft.com/office/drawing/2014/main" id="{2DDB3E8A-FA2A-4688-82A9-13364550B3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57" name="Text Box 16">
          <a:extLst>
            <a:ext uri="{FF2B5EF4-FFF2-40B4-BE49-F238E27FC236}">
              <a16:creationId xmlns:a16="http://schemas.microsoft.com/office/drawing/2014/main" id="{F78F7BE2-CAA4-4F72-BD77-3D22006AB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58" name="Text Box 17">
          <a:extLst>
            <a:ext uri="{FF2B5EF4-FFF2-40B4-BE49-F238E27FC236}">
              <a16:creationId xmlns:a16="http://schemas.microsoft.com/office/drawing/2014/main" id="{00568E68-BA3B-43F2-98F9-E5CD98D7CB6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59" name="Text Box 18">
          <a:extLst>
            <a:ext uri="{FF2B5EF4-FFF2-40B4-BE49-F238E27FC236}">
              <a16:creationId xmlns:a16="http://schemas.microsoft.com/office/drawing/2014/main" id="{9EE0829D-316C-45AE-B832-8EBCBF5BAD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60" name="Text Box 19">
          <a:extLst>
            <a:ext uri="{FF2B5EF4-FFF2-40B4-BE49-F238E27FC236}">
              <a16:creationId xmlns:a16="http://schemas.microsoft.com/office/drawing/2014/main" id="{5E9C82A6-7B59-4475-8268-25E513D2FE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661" name="Text Box 16">
          <a:extLst>
            <a:ext uri="{FF2B5EF4-FFF2-40B4-BE49-F238E27FC236}">
              <a16:creationId xmlns:a16="http://schemas.microsoft.com/office/drawing/2014/main" id="{7C4281AE-2B93-47EB-B788-2D122B716F0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662" name="Text Box 17">
          <a:extLst>
            <a:ext uri="{FF2B5EF4-FFF2-40B4-BE49-F238E27FC236}">
              <a16:creationId xmlns:a16="http://schemas.microsoft.com/office/drawing/2014/main" id="{84AF8213-D524-4CFB-8136-CA202C82662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663" name="Text Box 18">
          <a:extLst>
            <a:ext uri="{FF2B5EF4-FFF2-40B4-BE49-F238E27FC236}">
              <a16:creationId xmlns:a16="http://schemas.microsoft.com/office/drawing/2014/main" id="{09885D82-B59A-4724-8D77-A519E16B9E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39</xdr:row>
      <xdr:rowOff>0</xdr:rowOff>
    </xdr:from>
    <xdr:ext cx="95250" cy="171450"/>
    <xdr:sp macro="" textlink="">
      <xdr:nvSpPr>
        <xdr:cNvPr id="2664" name="Text Box 19">
          <a:extLst>
            <a:ext uri="{FF2B5EF4-FFF2-40B4-BE49-F238E27FC236}">
              <a16:creationId xmlns:a16="http://schemas.microsoft.com/office/drawing/2014/main" id="{C1269595-A4F0-456C-A7CD-28379C6E83B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665" name="Text Box 15">
          <a:extLst>
            <a:ext uri="{FF2B5EF4-FFF2-40B4-BE49-F238E27FC236}">
              <a16:creationId xmlns:a16="http://schemas.microsoft.com/office/drawing/2014/main" id="{4E22EAD1-4A4F-469B-B8EC-7058063BE05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66" name="Text Box 16">
          <a:extLst>
            <a:ext uri="{FF2B5EF4-FFF2-40B4-BE49-F238E27FC236}">
              <a16:creationId xmlns:a16="http://schemas.microsoft.com/office/drawing/2014/main" id="{8E8C3CE8-1BEB-4BBD-9BC3-55BD29E33C7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67" name="Text Box 17">
          <a:extLst>
            <a:ext uri="{FF2B5EF4-FFF2-40B4-BE49-F238E27FC236}">
              <a16:creationId xmlns:a16="http://schemas.microsoft.com/office/drawing/2014/main" id="{B4E7DF71-F979-4C98-AC10-7CE8E1FC73E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68" name="Text Box 18">
          <a:extLst>
            <a:ext uri="{FF2B5EF4-FFF2-40B4-BE49-F238E27FC236}">
              <a16:creationId xmlns:a16="http://schemas.microsoft.com/office/drawing/2014/main" id="{5DA9130E-A1D6-4F97-A680-F8A0AA67EE3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669" name="Text Box 19">
          <a:extLst>
            <a:ext uri="{FF2B5EF4-FFF2-40B4-BE49-F238E27FC236}">
              <a16:creationId xmlns:a16="http://schemas.microsoft.com/office/drawing/2014/main" id="{3D8B161F-D7A4-406B-AD30-570ABBFA84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70" name="Text Box 16">
          <a:extLst>
            <a:ext uri="{FF2B5EF4-FFF2-40B4-BE49-F238E27FC236}">
              <a16:creationId xmlns:a16="http://schemas.microsoft.com/office/drawing/2014/main" id="{6E73EC7F-D365-4E89-B99D-B68A6DF9AA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671" name="Text Box 17">
          <a:extLst>
            <a:ext uri="{FF2B5EF4-FFF2-40B4-BE49-F238E27FC236}">
              <a16:creationId xmlns:a16="http://schemas.microsoft.com/office/drawing/2014/main" id="{134FFAF2-7A72-4750-84D1-D022A23175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42</xdr:row>
      <xdr:rowOff>15875</xdr:rowOff>
    </xdr:from>
    <xdr:ext cx="95250" cy="171450"/>
    <xdr:sp macro="" textlink="">
      <xdr:nvSpPr>
        <xdr:cNvPr id="2672" name="Text Box 18">
          <a:extLst>
            <a:ext uri="{FF2B5EF4-FFF2-40B4-BE49-F238E27FC236}">
              <a16:creationId xmlns:a16="http://schemas.microsoft.com/office/drawing/2014/main" id="{612F5939-24B4-4DDC-95D6-9BD26CA2177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73" name="Text Box 16">
          <a:extLst>
            <a:ext uri="{FF2B5EF4-FFF2-40B4-BE49-F238E27FC236}">
              <a16:creationId xmlns:a16="http://schemas.microsoft.com/office/drawing/2014/main" id="{FB0A910F-3352-41A6-8F57-4421A5B4D6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74" name="Text Box 17">
          <a:extLst>
            <a:ext uri="{FF2B5EF4-FFF2-40B4-BE49-F238E27FC236}">
              <a16:creationId xmlns:a16="http://schemas.microsoft.com/office/drawing/2014/main" id="{7F4A7FBD-F71D-4C37-A616-946D6B96BF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75" name="Text Box 18">
          <a:extLst>
            <a:ext uri="{FF2B5EF4-FFF2-40B4-BE49-F238E27FC236}">
              <a16:creationId xmlns:a16="http://schemas.microsoft.com/office/drawing/2014/main" id="{E5BD7DD5-711D-4890-9D92-AF9107C0CCF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76" name="Text Box 19">
          <a:extLst>
            <a:ext uri="{FF2B5EF4-FFF2-40B4-BE49-F238E27FC236}">
              <a16:creationId xmlns:a16="http://schemas.microsoft.com/office/drawing/2014/main" id="{4EF3D72A-224D-4087-8E1A-F5E721106D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677" name="Text Box 16">
          <a:extLst>
            <a:ext uri="{FF2B5EF4-FFF2-40B4-BE49-F238E27FC236}">
              <a16:creationId xmlns:a16="http://schemas.microsoft.com/office/drawing/2014/main" id="{C915B8EC-1BAF-4636-A63D-DBF109948A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678" name="Text Box 15">
          <a:extLst>
            <a:ext uri="{FF2B5EF4-FFF2-40B4-BE49-F238E27FC236}">
              <a16:creationId xmlns:a16="http://schemas.microsoft.com/office/drawing/2014/main" id="{4E5D9C65-1005-4003-9A62-F591F1ED5B7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2679" name="Text Box 15">
          <a:extLst>
            <a:ext uri="{FF2B5EF4-FFF2-40B4-BE49-F238E27FC236}">
              <a16:creationId xmlns:a16="http://schemas.microsoft.com/office/drawing/2014/main" id="{8511F78D-F366-4419-AFA4-824B9B2E067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680" name="Text Box 15">
          <a:extLst>
            <a:ext uri="{FF2B5EF4-FFF2-40B4-BE49-F238E27FC236}">
              <a16:creationId xmlns:a16="http://schemas.microsoft.com/office/drawing/2014/main" id="{CE87F8C3-207B-4205-BB80-266F76A28C7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504825</xdr:rowOff>
    </xdr:from>
    <xdr:ext cx="95250" cy="442269"/>
    <xdr:sp macro="" textlink="">
      <xdr:nvSpPr>
        <xdr:cNvPr id="2681" name="Text Box 15">
          <a:extLst>
            <a:ext uri="{FF2B5EF4-FFF2-40B4-BE49-F238E27FC236}">
              <a16:creationId xmlns:a16="http://schemas.microsoft.com/office/drawing/2014/main" id="{4BAC2287-EA25-4C38-BA8E-162B728F8CF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682" name="Text Box 15">
          <a:extLst>
            <a:ext uri="{FF2B5EF4-FFF2-40B4-BE49-F238E27FC236}">
              <a16:creationId xmlns:a16="http://schemas.microsoft.com/office/drawing/2014/main" id="{4F8F6CF0-F228-46DF-9F93-7E21A67C217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683" name="Text Box 15">
          <a:extLst>
            <a:ext uri="{FF2B5EF4-FFF2-40B4-BE49-F238E27FC236}">
              <a16:creationId xmlns:a16="http://schemas.microsoft.com/office/drawing/2014/main" id="{D123ED7F-089C-4F1A-A3F4-D87D0D865BC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684" name="Text Box 15">
          <a:extLst>
            <a:ext uri="{FF2B5EF4-FFF2-40B4-BE49-F238E27FC236}">
              <a16:creationId xmlns:a16="http://schemas.microsoft.com/office/drawing/2014/main" id="{C17CA207-69FD-4F42-9757-4FE952AB42D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685" name="Text Box 16">
          <a:extLst>
            <a:ext uri="{FF2B5EF4-FFF2-40B4-BE49-F238E27FC236}">
              <a16:creationId xmlns:a16="http://schemas.microsoft.com/office/drawing/2014/main" id="{546D87F2-88D0-427D-9B9C-3B7F4806D28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686" name="Text Box 17">
          <a:extLst>
            <a:ext uri="{FF2B5EF4-FFF2-40B4-BE49-F238E27FC236}">
              <a16:creationId xmlns:a16="http://schemas.microsoft.com/office/drawing/2014/main" id="{44EDB9DD-C6BB-4BDF-9DA8-F1259E5FE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687" name="Text Box 18">
          <a:extLst>
            <a:ext uri="{FF2B5EF4-FFF2-40B4-BE49-F238E27FC236}">
              <a16:creationId xmlns:a16="http://schemas.microsoft.com/office/drawing/2014/main" id="{F0E38515-820C-407A-810F-F56B14A919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688" name="Text Box 19">
          <a:extLst>
            <a:ext uri="{FF2B5EF4-FFF2-40B4-BE49-F238E27FC236}">
              <a16:creationId xmlns:a16="http://schemas.microsoft.com/office/drawing/2014/main" id="{99004E3D-414D-43E0-960C-7A48067437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689" name="Text Box 16">
          <a:extLst>
            <a:ext uri="{FF2B5EF4-FFF2-40B4-BE49-F238E27FC236}">
              <a16:creationId xmlns:a16="http://schemas.microsoft.com/office/drawing/2014/main" id="{FD2C4FBF-F963-4ACE-BA0A-0DAFA23F57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690" name="Text Box 17">
          <a:extLst>
            <a:ext uri="{FF2B5EF4-FFF2-40B4-BE49-F238E27FC236}">
              <a16:creationId xmlns:a16="http://schemas.microsoft.com/office/drawing/2014/main" id="{ECAE160A-9091-4BA7-B7BB-2D877DB7DA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691" name="Text Box 18">
          <a:extLst>
            <a:ext uri="{FF2B5EF4-FFF2-40B4-BE49-F238E27FC236}">
              <a16:creationId xmlns:a16="http://schemas.microsoft.com/office/drawing/2014/main" id="{8FA432B4-A9AC-4989-8191-CB4DE1F5E9E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692" name="Text Box 19">
          <a:extLst>
            <a:ext uri="{FF2B5EF4-FFF2-40B4-BE49-F238E27FC236}">
              <a16:creationId xmlns:a16="http://schemas.microsoft.com/office/drawing/2014/main" id="{CFC81269-924A-4BAB-99E6-A52110A395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693" name="Text Box 16">
          <a:extLst>
            <a:ext uri="{FF2B5EF4-FFF2-40B4-BE49-F238E27FC236}">
              <a16:creationId xmlns:a16="http://schemas.microsoft.com/office/drawing/2014/main" id="{E6BAB2EC-F6DE-4491-81CD-836E115478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694" name="Text Box 17">
          <a:extLst>
            <a:ext uri="{FF2B5EF4-FFF2-40B4-BE49-F238E27FC236}">
              <a16:creationId xmlns:a16="http://schemas.microsoft.com/office/drawing/2014/main" id="{6DBE44F3-9FFC-49D0-BD66-08D5C526F81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695" name="Text Box 18">
          <a:extLst>
            <a:ext uri="{FF2B5EF4-FFF2-40B4-BE49-F238E27FC236}">
              <a16:creationId xmlns:a16="http://schemas.microsoft.com/office/drawing/2014/main" id="{BEC3606C-ADBE-48E9-875A-005A3B30F68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696" name="Text Box 19">
          <a:extLst>
            <a:ext uri="{FF2B5EF4-FFF2-40B4-BE49-F238E27FC236}">
              <a16:creationId xmlns:a16="http://schemas.microsoft.com/office/drawing/2014/main" id="{87F5856A-058F-4CC7-90DC-BB7365549B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697" name="Text Box 15">
          <a:extLst>
            <a:ext uri="{FF2B5EF4-FFF2-40B4-BE49-F238E27FC236}">
              <a16:creationId xmlns:a16="http://schemas.microsoft.com/office/drawing/2014/main" id="{4C3E2809-417F-4D59-A643-BA3334BB1F4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698" name="Text Box 16">
          <a:extLst>
            <a:ext uri="{FF2B5EF4-FFF2-40B4-BE49-F238E27FC236}">
              <a16:creationId xmlns:a16="http://schemas.microsoft.com/office/drawing/2014/main" id="{AB905C9C-7258-4C96-B363-5B3E82736B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699" name="Text Box 17">
          <a:extLst>
            <a:ext uri="{FF2B5EF4-FFF2-40B4-BE49-F238E27FC236}">
              <a16:creationId xmlns:a16="http://schemas.microsoft.com/office/drawing/2014/main" id="{90825C06-DFF9-439D-8720-9724E9CAC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00" name="Text Box 18">
          <a:extLst>
            <a:ext uri="{FF2B5EF4-FFF2-40B4-BE49-F238E27FC236}">
              <a16:creationId xmlns:a16="http://schemas.microsoft.com/office/drawing/2014/main" id="{11FF6F19-E047-4858-8EB7-2202B20D2D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01" name="Text Box 19">
          <a:extLst>
            <a:ext uri="{FF2B5EF4-FFF2-40B4-BE49-F238E27FC236}">
              <a16:creationId xmlns:a16="http://schemas.microsoft.com/office/drawing/2014/main" id="{F71777B8-1084-476F-A712-8678016228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02" name="Text Box 16">
          <a:extLst>
            <a:ext uri="{FF2B5EF4-FFF2-40B4-BE49-F238E27FC236}">
              <a16:creationId xmlns:a16="http://schemas.microsoft.com/office/drawing/2014/main" id="{BAA0A486-B659-4B19-8340-501E321DD7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03" name="Text Box 17">
          <a:extLst>
            <a:ext uri="{FF2B5EF4-FFF2-40B4-BE49-F238E27FC236}">
              <a16:creationId xmlns:a16="http://schemas.microsoft.com/office/drawing/2014/main" id="{E0408D2B-51FD-4C10-8CD8-AD8710E46B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04" name="Text Box 18">
          <a:extLst>
            <a:ext uri="{FF2B5EF4-FFF2-40B4-BE49-F238E27FC236}">
              <a16:creationId xmlns:a16="http://schemas.microsoft.com/office/drawing/2014/main" id="{7A993A80-98ED-4F15-A89A-820297EA76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05" name="Text Box 16">
          <a:extLst>
            <a:ext uri="{FF2B5EF4-FFF2-40B4-BE49-F238E27FC236}">
              <a16:creationId xmlns:a16="http://schemas.microsoft.com/office/drawing/2014/main" id="{021DBD65-298B-4544-9CD2-DE2B4154D94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06" name="Text Box 17">
          <a:extLst>
            <a:ext uri="{FF2B5EF4-FFF2-40B4-BE49-F238E27FC236}">
              <a16:creationId xmlns:a16="http://schemas.microsoft.com/office/drawing/2014/main" id="{AFA8462C-7A79-405B-807D-6EA2ACCFEA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07" name="Text Box 18">
          <a:extLst>
            <a:ext uri="{FF2B5EF4-FFF2-40B4-BE49-F238E27FC236}">
              <a16:creationId xmlns:a16="http://schemas.microsoft.com/office/drawing/2014/main" id="{B8EAB939-A63E-4FCD-9953-42588E41414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08" name="Text Box 19">
          <a:extLst>
            <a:ext uri="{FF2B5EF4-FFF2-40B4-BE49-F238E27FC236}">
              <a16:creationId xmlns:a16="http://schemas.microsoft.com/office/drawing/2014/main" id="{7B36C622-9AC1-4219-8444-CF51712DC25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09" name="Text Box 16">
          <a:extLst>
            <a:ext uri="{FF2B5EF4-FFF2-40B4-BE49-F238E27FC236}">
              <a16:creationId xmlns:a16="http://schemas.microsoft.com/office/drawing/2014/main" id="{B3727848-8991-4C58-A15B-4024DC3016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10" name="Text Box 17">
          <a:extLst>
            <a:ext uri="{FF2B5EF4-FFF2-40B4-BE49-F238E27FC236}">
              <a16:creationId xmlns:a16="http://schemas.microsoft.com/office/drawing/2014/main" id="{AEEF6393-00A6-4226-B52F-F33DC43B2E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11" name="Text Box 18">
          <a:extLst>
            <a:ext uri="{FF2B5EF4-FFF2-40B4-BE49-F238E27FC236}">
              <a16:creationId xmlns:a16="http://schemas.microsoft.com/office/drawing/2014/main" id="{16A1E27D-C104-4D83-9E2A-BC1E269674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12" name="Text Box 19">
          <a:extLst>
            <a:ext uri="{FF2B5EF4-FFF2-40B4-BE49-F238E27FC236}">
              <a16:creationId xmlns:a16="http://schemas.microsoft.com/office/drawing/2014/main" id="{4B92C1F7-15A3-43D2-ACD4-5EA1A3B006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56743"/>
    <xdr:sp macro="" textlink="">
      <xdr:nvSpPr>
        <xdr:cNvPr id="2713" name="Text Box 15">
          <a:extLst>
            <a:ext uri="{FF2B5EF4-FFF2-40B4-BE49-F238E27FC236}">
              <a16:creationId xmlns:a16="http://schemas.microsoft.com/office/drawing/2014/main" id="{B7A50176-BCE5-4F2D-9488-EC74E89C62AA}"/>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714" name="Text Box 15">
          <a:extLst>
            <a:ext uri="{FF2B5EF4-FFF2-40B4-BE49-F238E27FC236}">
              <a16:creationId xmlns:a16="http://schemas.microsoft.com/office/drawing/2014/main" id="{58B64812-3374-4A55-BBBA-F186454E92E7}"/>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504825</xdr:rowOff>
    </xdr:from>
    <xdr:ext cx="95250" cy="442269"/>
    <xdr:sp macro="" textlink="">
      <xdr:nvSpPr>
        <xdr:cNvPr id="2715" name="Text Box 15">
          <a:extLst>
            <a:ext uri="{FF2B5EF4-FFF2-40B4-BE49-F238E27FC236}">
              <a16:creationId xmlns:a16="http://schemas.microsoft.com/office/drawing/2014/main" id="{E4CA91C3-7B89-4096-BFD5-A359D080D40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716" name="Text Box 15">
          <a:extLst>
            <a:ext uri="{FF2B5EF4-FFF2-40B4-BE49-F238E27FC236}">
              <a16:creationId xmlns:a16="http://schemas.microsoft.com/office/drawing/2014/main" id="{89726DA6-E092-428D-A0A5-FE12313F10D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717" name="Text Box 15">
          <a:extLst>
            <a:ext uri="{FF2B5EF4-FFF2-40B4-BE49-F238E27FC236}">
              <a16:creationId xmlns:a16="http://schemas.microsoft.com/office/drawing/2014/main" id="{B0229B05-7CE4-4A3E-958F-C1422D0C6B9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213632"/>
    <xdr:sp macro="" textlink="">
      <xdr:nvSpPr>
        <xdr:cNvPr id="2718" name="Text Box 15">
          <a:extLst>
            <a:ext uri="{FF2B5EF4-FFF2-40B4-BE49-F238E27FC236}">
              <a16:creationId xmlns:a16="http://schemas.microsoft.com/office/drawing/2014/main" id="{6B163965-7868-4282-B834-57AC52D8F92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19" name="Text Box 16">
          <a:extLst>
            <a:ext uri="{FF2B5EF4-FFF2-40B4-BE49-F238E27FC236}">
              <a16:creationId xmlns:a16="http://schemas.microsoft.com/office/drawing/2014/main" id="{DCFD0E3F-9910-4457-9DC8-6D12CBE793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20" name="Text Box 17">
          <a:extLst>
            <a:ext uri="{FF2B5EF4-FFF2-40B4-BE49-F238E27FC236}">
              <a16:creationId xmlns:a16="http://schemas.microsoft.com/office/drawing/2014/main" id="{9364E9B6-B696-4FB9-9365-201824DC5C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21" name="Text Box 18">
          <a:extLst>
            <a:ext uri="{FF2B5EF4-FFF2-40B4-BE49-F238E27FC236}">
              <a16:creationId xmlns:a16="http://schemas.microsoft.com/office/drawing/2014/main" id="{06776CD8-214D-471A-BC9D-C24D514DE7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22" name="Text Box 19">
          <a:extLst>
            <a:ext uri="{FF2B5EF4-FFF2-40B4-BE49-F238E27FC236}">
              <a16:creationId xmlns:a16="http://schemas.microsoft.com/office/drawing/2014/main" id="{779F28FE-7C99-4E5C-A379-A5490F6E45A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23" name="Text Box 16">
          <a:extLst>
            <a:ext uri="{FF2B5EF4-FFF2-40B4-BE49-F238E27FC236}">
              <a16:creationId xmlns:a16="http://schemas.microsoft.com/office/drawing/2014/main" id="{C93F5A89-7CBA-4AD1-B8BA-A8400657DC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24" name="Text Box 17">
          <a:extLst>
            <a:ext uri="{FF2B5EF4-FFF2-40B4-BE49-F238E27FC236}">
              <a16:creationId xmlns:a16="http://schemas.microsoft.com/office/drawing/2014/main" id="{7C1CE767-93F3-4351-B02B-54350E6531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25" name="Text Box 18">
          <a:extLst>
            <a:ext uri="{FF2B5EF4-FFF2-40B4-BE49-F238E27FC236}">
              <a16:creationId xmlns:a16="http://schemas.microsoft.com/office/drawing/2014/main" id="{8E97FAEF-2008-4EA6-8639-338E35E783C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26" name="Text Box 19">
          <a:extLst>
            <a:ext uri="{FF2B5EF4-FFF2-40B4-BE49-F238E27FC236}">
              <a16:creationId xmlns:a16="http://schemas.microsoft.com/office/drawing/2014/main" id="{0CABD05E-EFAB-4307-88F4-5AB8C661A97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27" name="Text Box 16">
          <a:extLst>
            <a:ext uri="{FF2B5EF4-FFF2-40B4-BE49-F238E27FC236}">
              <a16:creationId xmlns:a16="http://schemas.microsoft.com/office/drawing/2014/main" id="{179D6724-3369-447F-8F3F-D302BBFC79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28" name="Text Box 17">
          <a:extLst>
            <a:ext uri="{FF2B5EF4-FFF2-40B4-BE49-F238E27FC236}">
              <a16:creationId xmlns:a16="http://schemas.microsoft.com/office/drawing/2014/main" id="{5A18391A-2DF2-420E-8C88-0D7C04D9CA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29" name="Text Box 18">
          <a:extLst>
            <a:ext uri="{FF2B5EF4-FFF2-40B4-BE49-F238E27FC236}">
              <a16:creationId xmlns:a16="http://schemas.microsoft.com/office/drawing/2014/main" id="{0CB145CE-0D63-49AF-A0C1-76BD48CDD2C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730" name="Text Box 19">
          <a:extLst>
            <a:ext uri="{FF2B5EF4-FFF2-40B4-BE49-F238E27FC236}">
              <a16:creationId xmlns:a16="http://schemas.microsoft.com/office/drawing/2014/main" id="{2979A023-F7E2-4C6D-A344-F49A37A14D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731" name="Text Box 15">
          <a:extLst>
            <a:ext uri="{FF2B5EF4-FFF2-40B4-BE49-F238E27FC236}">
              <a16:creationId xmlns:a16="http://schemas.microsoft.com/office/drawing/2014/main" id="{BC4399CF-2E07-4126-805F-B6EDB3A3C61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32" name="Text Box 16">
          <a:extLst>
            <a:ext uri="{FF2B5EF4-FFF2-40B4-BE49-F238E27FC236}">
              <a16:creationId xmlns:a16="http://schemas.microsoft.com/office/drawing/2014/main" id="{E926C60A-73C0-4AE2-BE0F-D32CEC221C4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33" name="Text Box 17">
          <a:extLst>
            <a:ext uri="{FF2B5EF4-FFF2-40B4-BE49-F238E27FC236}">
              <a16:creationId xmlns:a16="http://schemas.microsoft.com/office/drawing/2014/main" id="{2DED00CB-B383-47CC-8F22-E2260258ED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34" name="Text Box 18">
          <a:extLst>
            <a:ext uri="{FF2B5EF4-FFF2-40B4-BE49-F238E27FC236}">
              <a16:creationId xmlns:a16="http://schemas.microsoft.com/office/drawing/2014/main" id="{E7915292-14FD-43E5-81FE-4649D07619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35" name="Text Box 19">
          <a:extLst>
            <a:ext uri="{FF2B5EF4-FFF2-40B4-BE49-F238E27FC236}">
              <a16:creationId xmlns:a16="http://schemas.microsoft.com/office/drawing/2014/main" id="{EABD1965-7E71-4805-BBAD-D869C41BD0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2736" name="Text Box 15">
          <a:extLst>
            <a:ext uri="{FF2B5EF4-FFF2-40B4-BE49-F238E27FC236}">
              <a16:creationId xmlns:a16="http://schemas.microsoft.com/office/drawing/2014/main" id="{CFBF7122-7DAD-43FF-9441-AE9084AD6ECC}"/>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37" name="Text Box 16">
          <a:extLst>
            <a:ext uri="{FF2B5EF4-FFF2-40B4-BE49-F238E27FC236}">
              <a16:creationId xmlns:a16="http://schemas.microsoft.com/office/drawing/2014/main" id="{397F0833-83A4-473A-911E-C6811102D15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38" name="Text Box 17">
          <a:extLst>
            <a:ext uri="{FF2B5EF4-FFF2-40B4-BE49-F238E27FC236}">
              <a16:creationId xmlns:a16="http://schemas.microsoft.com/office/drawing/2014/main" id="{DE9C5E95-632A-4C17-9E1C-875FB588D1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39" name="Text Box 18">
          <a:extLst>
            <a:ext uri="{FF2B5EF4-FFF2-40B4-BE49-F238E27FC236}">
              <a16:creationId xmlns:a16="http://schemas.microsoft.com/office/drawing/2014/main" id="{8A018176-1B09-4C26-86A5-76ED844FA0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40" name="Text Box 16">
          <a:extLst>
            <a:ext uri="{FF2B5EF4-FFF2-40B4-BE49-F238E27FC236}">
              <a16:creationId xmlns:a16="http://schemas.microsoft.com/office/drawing/2014/main" id="{79F14742-2316-49A9-B010-31BCC39A15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41" name="Text Box 17">
          <a:extLst>
            <a:ext uri="{FF2B5EF4-FFF2-40B4-BE49-F238E27FC236}">
              <a16:creationId xmlns:a16="http://schemas.microsoft.com/office/drawing/2014/main" id="{E6F9E6B8-265A-4FEC-B5CA-E8B0B704E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42" name="Text Box 18">
          <a:extLst>
            <a:ext uri="{FF2B5EF4-FFF2-40B4-BE49-F238E27FC236}">
              <a16:creationId xmlns:a16="http://schemas.microsoft.com/office/drawing/2014/main" id="{9EF0AE0D-FC25-4079-9F49-9AB2B13799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43" name="Text Box 19">
          <a:extLst>
            <a:ext uri="{FF2B5EF4-FFF2-40B4-BE49-F238E27FC236}">
              <a16:creationId xmlns:a16="http://schemas.microsoft.com/office/drawing/2014/main" id="{DE31B77C-9941-486E-8062-9A9F7F6D86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44" name="Text Box 16">
          <a:extLst>
            <a:ext uri="{FF2B5EF4-FFF2-40B4-BE49-F238E27FC236}">
              <a16:creationId xmlns:a16="http://schemas.microsoft.com/office/drawing/2014/main" id="{11EAB210-5871-434A-BDAA-318DA57BF0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45" name="Text Box 17">
          <a:extLst>
            <a:ext uri="{FF2B5EF4-FFF2-40B4-BE49-F238E27FC236}">
              <a16:creationId xmlns:a16="http://schemas.microsoft.com/office/drawing/2014/main" id="{0572CC8D-AF7E-4CFF-ACF1-8C7AAB7103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46" name="Text Box 18">
          <a:extLst>
            <a:ext uri="{FF2B5EF4-FFF2-40B4-BE49-F238E27FC236}">
              <a16:creationId xmlns:a16="http://schemas.microsoft.com/office/drawing/2014/main" id="{558C9B18-431B-402D-AE59-29355F8876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46</xdr:row>
      <xdr:rowOff>170392</xdr:rowOff>
    </xdr:from>
    <xdr:ext cx="95250" cy="213632"/>
    <xdr:sp macro="" textlink="">
      <xdr:nvSpPr>
        <xdr:cNvPr id="2747" name="Text Box 15">
          <a:extLst>
            <a:ext uri="{FF2B5EF4-FFF2-40B4-BE49-F238E27FC236}">
              <a16:creationId xmlns:a16="http://schemas.microsoft.com/office/drawing/2014/main" id="{3DDB0D32-ACB1-4EF8-B115-E4ADEAB5BE0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48" name="Text Box 16">
          <a:extLst>
            <a:ext uri="{FF2B5EF4-FFF2-40B4-BE49-F238E27FC236}">
              <a16:creationId xmlns:a16="http://schemas.microsoft.com/office/drawing/2014/main" id="{C1F2A08F-D154-4B97-B567-47C6254D5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49" name="Text Box 17">
          <a:extLst>
            <a:ext uri="{FF2B5EF4-FFF2-40B4-BE49-F238E27FC236}">
              <a16:creationId xmlns:a16="http://schemas.microsoft.com/office/drawing/2014/main" id="{7CE92245-13ED-47B2-BCBE-3252AA8CBF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50" name="Text Box 18">
          <a:extLst>
            <a:ext uri="{FF2B5EF4-FFF2-40B4-BE49-F238E27FC236}">
              <a16:creationId xmlns:a16="http://schemas.microsoft.com/office/drawing/2014/main" id="{E1A29A6E-0F6B-4BEE-8782-D3866151FF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51" name="Text Box 19">
          <a:extLst>
            <a:ext uri="{FF2B5EF4-FFF2-40B4-BE49-F238E27FC236}">
              <a16:creationId xmlns:a16="http://schemas.microsoft.com/office/drawing/2014/main" id="{AA06832A-E755-4F17-81D2-811B4B4024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52" name="Text Box 16">
          <a:extLst>
            <a:ext uri="{FF2B5EF4-FFF2-40B4-BE49-F238E27FC236}">
              <a16:creationId xmlns:a16="http://schemas.microsoft.com/office/drawing/2014/main" id="{4E89A8BD-E8CE-4AC8-9D1D-EE203AFC9FC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53" name="Text Box 17">
          <a:extLst>
            <a:ext uri="{FF2B5EF4-FFF2-40B4-BE49-F238E27FC236}">
              <a16:creationId xmlns:a16="http://schemas.microsoft.com/office/drawing/2014/main" id="{BA0DF1D9-DAF7-403E-9D80-C3A1C1208B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54" name="Text Box 18">
          <a:extLst>
            <a:ext uri="{FF2B5EF4-FFF2-40B4-BE49-F238E27FC236}">
              <a16:creationId xmlns:a16="http://schemas.microsoft.com/office/drawing/2014/main" id="{9E98B76A-14CF-4034-AEF7-7681ACAC76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55" name="Text Box 19">
          <a:extLst>
            <a:ext uri="{FF2B5EF4-FFF2-40B4-BE49-F238E27FC236}">
              <a16:creationId xmlns:a16="http://schemas.microsoft.com/office/drawing/2014/main" id="{B2FB2A2D-048B-48DC-A7A7-31CC1FAB6B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756" name="Text Box 16">
          <a:extLst>
            <a:ext uri="{FF2B5EF4-FFF2-40B4-BE49-F238E27FC236}">
              <a16:creationId xmlns:a16="http://schemas.microsoft.com/office/drawing/2014/main" id="{2087220D-22FB-4A8C-AE7E-156D655433FA}"/>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757" name="Text Box 17">
          <a:extLst>
            <a:ext uri="{FF2B5EF4-FFF2-40B4-BE49-F238E27FC236}">
              <a16:creationId xmlns:a16="http://schemas.microsoft.com/office/drawing/2014/main" id="{E86E229B-75A1-43B2-9552-6B75AC46E2D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758" name="Text Box 18">
          <a:extLst>
            <a:ext uri="{FF2B5EF4-FFF2-40B4-BE49-F238E27FC236}">
              <a16:creationId xmlns:a16="http://schemas.microsoft.com/office/drawing/2014/main" id="{8939DE92-E1BD-4666-9981-689FE60FC01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43</xdr:row>
      <xdr:rowOff>0</xdr:rowOff>
    </xdr:from>
    <xdr:ext cx="95250" cy="171450"/>
    <xdr:sp macro="" textlink="">
      <xdr:nvSpPr>
        <xdr:cNvPr id="2759" name="Text Box 19">
          <a:extLst>
            <a:ext uri="{FF2B5EF4-FFF2-40B4-BE49-F238E27FC236}">
              <a16:creationId xmlns:a16="http://schemas.microsoft.com/office/drawing/2014/main" id="{9692BE4A-2B4C-4565-B8B9-3AC2F8D1169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760" name="Text Box 15">
          <a:extLst>
            <a:ext uri="{FF2B5EF4-FFF2-40B4-BE49-F238E27FC236}">
              <a16:creationId xmlns:a16="http://schemas.microsoft.com/office/drawing/2014/main" id="{70DD5C0B-2348-4D68-8A98-DA3471E6E07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61" name="Text Box 16">
          <a:extLst>
            <a:ext uri="{FF2B5EF4-FFF2-40B4-BE49-F238E27FC236}">
              <a16:creationId xmlns:a16="http://schemas.microsoft.com/office/drawing/2014/main" id="{B98D1299-FF38-4D70-9E7D-0054FF36F9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62" name="Text Box 17">
          <a:extLst>
            <a:ext uri="{FF2B5EF4-FFF2-40B4-BE49-F238E27FC236}">
              <a16:creationId xmlns:a16="http://schemas.microsoft.com/office/drawing/2014/main" id="{3B6C27B9-A90D-4FAB-AB9F-0047B84A809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63" name="Text Box 18">
          <a:extLst>
            <a:ext uri="{FF2B5EF4-FFF2-40B4-BE49-F238E27FC236}">
              <a16:creationId xmlns:a16="http://schemas.microsoft.com/office/drawing/2014/main" id="{D505FB3A-BE23-4130-B2AB-6A8EFBB773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0</xdr:rowOff>
    </xdr:from>
    <xdr:ext cx="95250" cy="171450"/>
    <xdr:sp macro="" textlink="">
      <xdr:nvSpPr>
        <xdr:cNvPr id="2764" name="Text Box 19">
          <a:extLst>
            <a:ext uri="{FF2B5EF4-FFF2-40B4-BE49-F238E27FC236}">
              <a16:creationId xmlns:a16="http://schemas.microsoft.com/office/drawing/2014/main" id="{C762FFA1-D2EC-4C9D-A59F-6D7F74D64D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65" name="Text Box 16">
          <a:extLst>
            <a:ext uri="{FF2B5EF4-FFF2-40B4-BE49-F238E27FC236}">
              <a16:creationId xmlns:a16="http://schemas.microsoft.com/office/drawing/2014/main" id="{0564CAE7-8F80-4AB2-92B5-2C82A5D298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0</xdr:rowOff>
    </xdr:from>
    <xdr:ext cx="95250" cy="171450"/>
    <xdr:sp macro="" textlink="">
      <xdr:nvSpPr>
        <xdr:cNvPr id="2766" name="Text Box 17">
          <a:extLst>
            <a:ext uri="{FF2B5EF4-FFF2-40B4-BE49-F238E27FC236}">
              <a16:creationId xmlns:a16="http://schemas.microsoft.com/office/drawing/2014/main" id="{E42CD800-75DD-420B-AD4B-FA5D96D8DC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46</xdr:row>
      <xdr:rowOff>15875</xdr:rowOff>
    </xdr:from>
    <xdr:ext cx="95250" cy="171450"/>
    <xdr:sp macro="" textlink="">
      <xdr:nvSpPr>
        <xdr:cNvPr id="2767" name="Text Box 18">
          <a:extLst>
            <a:ext uri="{FF2B5EF4-FFF2-40B4-BE49-F238E27FC236}">
              <a16:creationId xmlns:a16="http://schemas.microsoft.com/office/drawing/2014/main" id="{62F335A8-DE6C-4305-A16C-CE511E7F4D4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68" name="Text Box 16">
          <a:extLst>
            <a:ext uri="{FF2B5EF4-FFF2-40B4-BE49-F238E27FC236}">
              <a16:creationId xmlns:a16="http://schemas.microsoft.com/office/drawing/2014/main" id="{7E36769B-0180-4B08-AB32-58802DD1C9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69" name="Text Box 17">
          <a:extLst>
            <a:ext uri="{FF2B5EF4-FFF2-40B4-BE49-F238E27FC236}">
              <a16:creationId xmlns:a16="http://schemas.microsoft.com/office/drawing/2014/main" id="{D6FF7CCC-48C8-4AA7-ABD8-95D0F4E1AC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70" name="Text Box 18">
          <a:extLst>
            <a:ext uri="{FF2B5EF4-FFF2-40B4-BE49-F238E27FC236}">
              <a16:creationId xmlns:a16="http://schemas.microsoft.com/office/drawing/2014/main" id="{6995809B-C568-44F2-B924-BDCB12DCD0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71" name="Text Box 19">
          <a:extLst>
            <a:ext uri="{FF2B5EF4-FFF2-40B4-BE49-F238E27FC236}">
              <a16:creationId xmlns:a16="http://schemas.microsoft.com/office/drawing/2014/main" id="{977B2DB1-253F-4EFD-9C27-8816B6EB85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46</xdr:row>
      <xdr:rowOff>0</xdr:rowOff>
    </xdr:from>
    <xdr:ext cx="95250" cy="171450"/>
    <xdr:sp macro="" textlink="">
      <xdr:nvSpPr>
        <xdr:cNvPr id="2772" name="Text Box 16">
          <a:extLst>
            <a:ext uri="{FF2B5EF4-FFF2-40B4-BE49-F238E27FC236}">
              <a16:creationId xmlns:a16="http://schemas.microsoft.com/office/drawing/2014/main" id="{744ADC8A-FD11-4418-A9A0-6F5656A747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46</xdr:row>
      <xdr:rowOff>170392</xdr:rowOff>
    </xdr:from>
    <xdr:ext cx="95250" cy="213632"/>
    <xdr:sp macro="" textlink="">
      <xdr:nvSpPr>
        <xdr:cNvPr id="2773" name="Text Box 15">
          <a:extLst>
            <a:ext uri="{FF2B5EF4-FFF2-40B4-BE49-F238E27FC236}">
              <a16:creationId xmlns:a16="http://schemas.microsoft.com/office/drawing/2014/main" id="{DA6241DC-DB71-4714-875B-8540D4F908E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8496"/>
    <xdr:sp macro="" textlink="">
      <xdr:nvSpPr>
        <xdr:cNvPr id="2774" name="Text Box 15">
          <a:extLst>
            <a:ext uri="{FF2B5EF4-FFF2-40B4-BE49-F238E27FC236}">
              <a16:creationId xmlns:a16="http://schemas.microsoft.com/office/drawing/2014/main" id="{B71684B8-C1A0-438E-93FB-B06BFB18272F}"/>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442269"/>
    <xdr:sp macro="" textlink="">
      <xdr:nvSpPr>
        <xdr:cNvPr id="2775" name="Text Box 15">
          <a:extLst>
            <a:ext uri="{FF2B5EF4-FFF2-40B4-BE49-F238E27FC236}">
              <a16:creationId xmlns:a16="http://schemas.microsoft.com/office/drawing/2014/main" id="{1F25F833-F0E8-48ED-AA3D-5E32E2C3234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504825</xdr:rowOff>
    </xdr:from>
    <xdr:ext cx="95250" cy="442269"/>
    <xdr:sp macro="" textlink="">
      <xdr:nvSpPr>
        <xdr:cNvPr id="2776" name="Text Box 15">
          <a:extLst>
            <a:ext uri="{FF2B5EF4-FFF2-40B4-BE49-F238E27FC236}">
              <a16:creationId xmlns:a16="http://schemas.microsoft.com/office/drawing/2014/main" id="{310A7F38-DD00-4A1B-A630-CC123A2F807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2777" name="Text Box 15">
          <a:extLst>
            <a:ext uri="{FF2B5EF4-FFF2-40B4-BE49-F238E27FC236}">
              <a16:creationId xmlns:a16="http://schemas.microsoft.com/office/drawing/2014/main" id="{0FB69D71-2747-4F48-9AA7-55E0506200C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2778" name="Text Box 15">
          <a:extLst>
            <a:ext uri="{FF2B5EF4-FFF2-40B4-BE49-F238E27FC236}">
              <a16:creationId xmlns:a16="http://schemas.microsoft.com/office/drawing/2014/main" id="{517C63EA-0295-4B64-9171-2C63EFC0A5E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46</xdr:row>
      <xdr:rowOff>170392</xdr:rowOff>
    </xdr:from>
    <xdr:ext cx="95250" cy="213632"/>
    <xdr:sp macro="" textlink="">
      <xdr:nvSpPr>
        <xdr:cNvPr id="2779" name="Text Box 15">
          <a:extLst>
            <a:ext uri="{FF2B5EF4-FFF2-40B4-BE49-F238E27FC236}">
              <a16:creationId xmlns:a16="http://schemas.microsoft.com/office/drawing/2014/main" id="{5A313F17-D1FD-44C1-B18F-58D62C2D1D9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780" name="Text Box 16">
          <a:extLst>
            <a:ext uri="{FF2B5EF4-FFF2-40B4-BE49-F238E27FC236}">
              <a16:creationId xmlns:a16="http://schemas.microsoft.com/office/drawing/2014/main" id="{4B8F285F-B70A-4E73-BED4-A04E9C3AD6B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781" name="Text Box 17">
          <a:extLst>
            <a:ext uri="{FF2B5EF4-FFF2-40B4-BE49-F238E27FC236}">
              <a16:creationId xmlns:a16="http://schemas.microsoft.com/office/drawing/2014/main" id="{AAE73DD7-D378-4157-81E1-9AF3770E4C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782" name="Text Box 18">
          <a:extLst>
            <a:ext uri="{FF2B5EF4-FFF2-40B4-BE49-F238E27FC236}">
              <a16:creationId xmlns:a16="http://schemas.microsoft.com/office/drawing/2014/main" id="{BF29F94C-AA33-4B63-8E06-ADD40F383B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783" name="Text Box 19">
          <a:extLst>
            <a:ext uri="{FF2B5EF4-FFF2-40B4-BE49-F238E27FC236}">
              <a16:creationId xmlns:a16="http://schemas.microsoft.com/office/drawing/2014/main" id="{24127D01-D534-44E2-83A4-0D6E591F4B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784" name="Text Box 16">
          <a:extLst>
            <a:ext uri="{FF2B5EF4-FFF2-40B4-BE49-F238E27FC236}">
              <a16:creationId xmlns:a16="http://schemas.microsoft.com/office/drawing/2014/main" id="{85732863-E4C7-41C1-BFAE-176F74D032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785" name="Text Box 17">
          <a:extLst>
            <a:ext uri="{FF2B5EF4-FFF2-40B4-BE49-F238E27FC236}">
              <a16:creationId xmlns:a16="http://schemas.microsoft.com/office/drawing/2014/main" id="{72A546AC-3014-418E-9881-CDADD61803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786" name="Text Box 18">
          <a:extLst>
            <a:ext uri="{FF2B5EF4-FFF2-40B4-BE49-F238E27FC236}">
              <a16:creationId xmlns:a16="http://schemas.microsoft.com/office/drawing/2014/main" id="{F083041F-DE9C-44C9-A1D5-DA9277B9C1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787" name="Text Box 19">
          <a:extLst>
            <a:ext uri="{FF2B5EF4-FFF2-40B4-BE49-F238E27FC236}">
              <a16:creationId xmlns:a16="http://schemas.microsoft.com/office/drawing/2014/main" id="{7C53BA28-EC24-4478-89D7-93D85E49EF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788" name="Text Box 16">
          <a:extLst>
            <a:ext uri="{FF2B5EF4-FFF2-40B4-BE49-F238E27FC236}">
              <a16:creationId xmlns:a16="http://schemas.microsoft.com/office/drawing/2014/main" id="{2D84B712-5062-42DB-84C2-F5D603779FF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789" name="Text Box 17">
          <a:extLst>
            <a:ext uri="{FF2B5EF4-FFF2-40B4-BE49-F238E27FC236}">
              <a16:creationId xmlns:a16="http://schemas.microsoft.com/office/drawing/2014/main" id="{09411808-584F-4CC2-BEED-F8F44FF2F81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790" name="Text Box 18">
          <a:extLst>
            <a:ext uri="{FF2B5EF4-FFF2-40B4-BE49-F238E27FC236}">
              <a16:creationId xmlns:a16="http://schemas.microsoft.com/office/drawing/2014/main" id="{6426E4C1-4FC0-4BF1-A14F-D8A4CBC29AA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791" name="Text Box 19">
          <a:extLst>
            <a:ext uri="{FF2B5EF4-FFF2-40B4-BE49-F238E27FC236}">
              <a16:creationId xmlns:a16="http://schemas.microsoft.com/office/drawing/2014/main" id="{67539081-EA85-4DBD-965E-E13864CFC6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2792" name="Text Box 15">
          <a:extLst>
            <a:ext uri="{FF2B5EF4-FFF2-40B4-BE49-F238E27FC236}">
              <a16:creationId xmlns:a16="http://schemas.microsoft.com/office/drawing/2014/main" id="{F8011CBA-A7E6-4F68-83CF-176196CCD36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793" name="Text Box 16">
          <a:extLst>
            <a:ext uri="{FF2B5EF4-FFF2-40B4-BE49-F238E27FC236}">
              <a16:creationId xmlns:a16="http://schemas.microsoft.com/office/drawing/2014/main" id="{42D0E925-BC46-45CB-A096-5DB68DCAD8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794" name="Text Box 17">
          <a:extLst>
            <a:ext uri="{FF2B5EF4-FFF2-40B4-BE49-F238E27FC236}">
              <a16:creationId xmlns:a16="http://schemas.microsoft.com/office/drawing/2014/main" id="{05E2F152-61B4-435F-B1D1-10921321CF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795" name="Text Box 18">
          <a:extLst>
            <a:ext uri="{FF2B5EF4-FFF2-40B4-BE49-F238E27FC236}">
              <a16:creationId xmlns:a16="http://schemas.microsoft.com/office/drawing/2014/main" id="{4E54D32F-ADC5-4CB0-A38D-A7D51A137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796" name="Text Box 19">
          <a:extLst>
            <a:ext uri="{FF2B5EF4-FFF2-40B4-BE49-F238E27FC236}">
              <a16:creationId xmlns:a16="http://schemas.microsoft.com/office/drawing/2014/main" id="{A9B05BC7-3D70-4502-BBBE-C97A367C5D0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797" name="Text Box 16">
          <a:extLst>
            <a:ext uri="{FF2B5EF4-FFF2-40B4-BE49-F238E27FC236}">
              <a16:creationId xmlns:a16="http://schemas.microsoft.com/office/drawing/2014/main" id="{58C8B268-3E72-4F5B-84C8-52BD9CDB7A9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798" name="Text Box 17">
          <a:extLst>
            <a:ext uri="{FF2B5EF4-FFF2-40B4-BE49-F238E27FC236}">
              <a16:creationId xmlns:a16="http://schemas.microsoft.com/office/drawing/2014/main" id="{823EC8AB-6FCE-48C3-B9BB-38EC274F583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799" name="Text Box 18">
          <a:extLst>
            <a:ext uri="{FF2B5EF4-FFF2-40B4-BE49-F238E27FC236}">
              <a16:creationId xmlns:a16="http://schemas.microsoft.com/office/drawing/2014/main" id="{B84A8924-DCFF-4B5B-8E33-18A0222A2C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00" name="Text Box 16">
          <a:extLst>
            <a:ext uri="{FF2B5EF4-FFF2-40B4-BE49-F238E27FC236}">
              <a16:creationId xmlns:a16="http://schemas.microsoft.com/office/drawing/2014/main" id="{EA700D8D-604D-4B30-B45F-DBFBC47B4F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01" name="Text Box 17">
          <a:extLst>
            <a:ext uri="{FF2B5EF4-FFF2-40B4-BE49-F238E27FC236}">
              <a16:creationId xmlns:a16="http://schemas.microsoft.com/office/drawing/2014/main" id="{CD356793-379D-4B01-AB82-198E30F0DA8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02" name="Text Box 18">
          <a:extLst>
            <a:ext uri="{FF2B5EF4-FFF2-40B4-BE49-F238E27FC236}">
              <a16:creationId xmlns:a16="http://schemas.microsoft.com/office/drawing/2014/main" id="{FC810D8F-0B9F-457A-BCEF-BA907C592C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03" name="Text Box 19">
          <a:extLst>
            <a:ext uri="{FF2B5EF4-FFF2-40B4-BE49-F238E27FC236}">
              <a16:creationId xmlns:a16="http://schemas.microsoft.com/office/drawing/2014/main" id="{D1E4DC2B-6294-46B1-BEEC-94948B5B81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04" name="Text Box 16">
          <a:extLst>
            <a:ext uri="{FF2B5EF4-FFF2-40B4-BE49-F238E27FC236}">
              <a16:creationId xmlns:a16="http://schemas.microsoft.com/office/drawing/2014/main" id="{567C5A12-6B8D-4224-AFB9-02A519B2B7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05" name="Text Box 17">
          <a:extLst>
            <a:ext uri="{FF2B5EF4-FFF2-40B4-BE49-F238E27FC236}">
              <a16:creationId xmlns:a16="http://schemas.microsoft.com/office/drawing/2014/main" id="{0C4FEC1E-F7A1-4D70-BF23-7A4FA6D6BE1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06" name="Text Box 18">
          <a:extLst>
            <a:ext uri="{FF2B5EF4-FFF2-40B4-BE49-F238E27FC236}">
              <a16:creationId xmlns:a16="http://schemas.microsoft.com/office/drawing/2014/main" id="{E81E92A4-E4A2-434C-BAC2-6DE9C428EC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07" name="Text Box 19">
          <a:extLst>
            <a:ext uri="{FF2B5EF4-FFF2-40B4-BE49-F238E27FC236}">
              <a16:creationId xmlns:a16="http://schemas.microsoft.com/office/drawing/2014/main" id="{B2D277C5-8825-4E1F-9BAA-624CE64B4D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56743"/>
    <xdr:sp macro="" textlink="">
      <xdr:nvSpPr>
        <xdr:cNvPr id="2808" name="Text Box 15">
          <a:extLst>
            <a:ext uri="{FF2B5EF4-FFF2-40B4-BE49-F238E27FC236}">
              <a16:creationId xmlns:a16="http://schemas.microsoft.com/office/drawing/2014/main" id="{AD7FFCE6-9D99-4DE4-A104-B1B331E20486}"/>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442269"/>
    <xdr:sp macro="" textlink="">
      <xdr:nvSpPr>
        <xdr:cNvPr id="2809" name="Text Box 15">
          <a:extLst>
            <a:ext uri="{FF2B5EF4-FFF2-40B4-BE49-F238E27FC236}">
              <a16:creationId xmlns:a16="http://schemas.microsoft.com/office/drawing/2014/main" id="{002CFAFA-2329-430A-A6D8-536569D997F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504825</xdr:rowOff>
    </xdr:from>
    <xdr:ext cx="95250" cy="442269"/>
    <xdr:sp macro="" textlink="">
      <xdr:nvSpPr>
        <xdr:cNvPr id="2810" name="Text Box 15">
          <a:extLst>
            <a:ext uri="{FF2B5EF4-FFF2-40B4-BE49-F238E27FC236}">
              <a16:creationId xmlns:a16="http://schemas.microsoft.com/office/drawing/2014/main" id="{47136320-8EF1-4190-B429-4990FA3011DC}"/>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2811" name="Text Box 15">
          <a:extLst>
            <a:ext uri="{FF2B5EF4-FFF2-40B4-BE49-F238E27FC236}">
              <a16:creationId xmlns:a16="http://schemas.microsoft.com/office/drawing/2014/main" id="{65A44950-1162-4AD1-A1CA-A7C2395C8EF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2812" name="Text Box 15">
          <a:extLst>
            <a:ext uri="{FF2B5EF4-FFF2-40B4-BE49-F238E27FC236}">
              <a16:creationId xmlns:a16="http://schemas.microsoft.com/office/drawing/2014/main" id="{DD1AD90E-FC8B-476B-B564-4FCE63446CD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213632"/>
    <xdr:sp macro="" textlink="">
      <xdr:nvSpPr>
        <xdr:cNvPr id="2813" name="Text Box 15">
          <a:extLst>
            <a:ext uri="{FF2B5EF4-FFF2-40B4-BE49-F238E27FC236}">
              <a16:creationId xmlns:a16="http://schemas.microsoft.com/office/drawing/2014/main" id="{599B8BDC-62C0-49C8-BEF4-DC29A4DA7EA7}"/>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14" name="Text Box 16">
          <a:extLst>
            <a:ext uri="{FF2B5EF4-FFF2-40B4-BE49-F238E27FC236}">
              <a16:creationId xmlns:a16="http://schemas.microsoft.com/office/drawing/2014/main" id="{3AF0EBD9-5D6E-40A1-9E74-AAD7F805B6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15" name="Text Box 17">
          <a:extLst>
            <a:ext uri="{FF2B5EF4-FFF2-40B4-BE49-F238E27FC236}">
              <a16:creationId xmlns:a16="http://schemas.microsoft.com/office/drawing/2014/main" id="{93F75A0C-84C5-4B59-A0E4-5D408327C99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16" name="Text Box 18">
          <a:extLst>
            <a:ext uri="{FF2B5EF4-FFF2-40B4-BE49-F238E27FC236}">
              <a16:creationId xmlns:a16="http://schemas.microsoft.com/office/drawing/2014/main" id="{5D98FF1B-34D6-41D2-B341-279936094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17" name="Text Box 19">
          <a:extLst>
            <a:ext uri="{FF2B5EF4-FFF2-40B4-BE49-F238E27FC236}">
              <a16:creationId xmlns:a16="http://schemas.microsoft.com/office/drawing/2014/main" id="{153CEADB-C5DC-48D5-BB2E-FD15392ADC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18" name="Text Box 16">
          <a:extLst>
            <a:ext uri="{FF2B5EF4-FFF2-40B4-BE49-F238E27FC236}">
              <a16:creationId xmlns:a16="http://schemas.microsoft.com/office/drawing/2014/main" id="{491EE480-249F-4C59-99A0-919F447003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19" name="Text Box 17">
          <a:extLst>
            <a:ext uri="{FF2B5EF4-FFF2-40B4-BE49-F238E27FC236}">
              <a16:creationId xmlns:a16="http://schemas.microsoft.com/office/drawing/2014/main" id="{D486C07E-C10F-4AFD-9B6A-1E75381E2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20" name="Text Box 18">
          <a:extLst>
            <a:ext uri="{FF2B5EF4-FFF2-40B4-BE49-F238E27FC236}">
              <a16:creationId xmlns:a16="http://schemas.microsoft.com/office/drawing/2014/main" id="{F41162CE-314E-40C7-80E9-291C8126E2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21" name="Text Box 19">
          <a:extLst>
            <a:ext uri="{FF2B5EF4-FFF2-40B4-BE49-F238E27FC236}">
              <a16:creationId xmlns:a16="http://schemas.microsoft.com/office/drawing/2014/main" id="{D884D22F-49CA-489A-9802-E097A504C04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22" name="Text Box 16">
          <a:extLst>
            <a:ext uri="{FF2B5EF4-FFF2-40B4-BE49-F238E27FC236}">
              <a16:creationId xmlns:a16="http://schemas.microsoft.com/office/drawing/2014/main" id="{B19A58AC-8B8B-4450-99D0-B730A4C4218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23" name="Text Box 17">
          <a:extLst>
            <a:ext uri="{FF2B5EF4-FFF2-40B4-BE49-F238E27FC236}">
              <a16:creationId xmlns:a16="http://schemas.microsoft.com/office/drawing/2014/main" id="{AC03FD42-B211-4316-AB5D-B0632E01AEC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24" name="Text Box 18">
          <a:extLst>
            <a:ext uri="{FF2B5EF4-FFF2-40B4-BE49-F238E27FC236}">
              <a16:creationId xmlns:a16="http://schemas.microsoft.com/office/drawing/2014/main" id="{4D9858AD-C340-4329-93A2-022F9256E3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825" name="Text Box 19">
          <a:extLst>
            <a:ext uri="{FF2B5EF4-FFF2-40B4-BE49-F238E27FC236}">
              <a16:creationId xmlns:a16="http://schemas.microsoft.com/office/drawing/2014/main" id="{C4CA7200-1B61-4462-933D-CD162193619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2826" name="Text Box 15">
          <a:extLst>
            <a:ext uri="{FF2B5EF4-FFF2-40B4-BE49-F238E27FC236}">
              <a16:creationId xmlns:a16="http://schemas.microsoft.com/office/drawing/2014/main" id="{56480626-D716-4D88-BD57-ACFE2236632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27" name="Text Box 16">
          <a:extLst>
            <a:ext uri="{FF2B5EF4-FFF2-40B4-BE49-F238E27FC236}">
              <a16:creationId xmlns:a16="http://schemas.microsoft.com/office/drawing/2014/main" id="{A5A56C07-FF21-4E1D-9451-2D86C8D417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28" name="Text Box 17">
          <a:extLst>
            <a:ext uri="{FF2B5EF4-FFF2-40B4-BE49-F238E27FC236}">
              <a16:creationId xmlns:a16="http://schemas.microsoft.com/office/drawing/2014/main" id="{367F0471-6037-48D3-B836-BE243D1946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29" name="Text Box 18">
          <a:extLst>
            <a:ext uri="{FF2B5EF4-FFF2-40B4-BE49-F238E27FC236}">
              <a16:creationId xmlns:a16="http://schemas.microsoft.com/office/drawing/2014/main" id="{FB648CAE-163D-45EE-862B-61170EA765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30" name="Text Box 19">
          <a:extLst>
            <a:ext uri="{FF2B5EF4-FFF2-40B4-BE49-F238E27FC236}">
              <a16:creationId xmlns:a16="http://schemas.microsoft.com/office/drawing/2014/main" id="{A93E09D1-6352-4075-BB9D-C80D8E4477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2831" name="Text Box 15">
          <a:extLst>
            <a:ext uri="{FF2B5EF4-FFF2-40B4-BE49-F238E27FC236}">
              <a16:creationId xmlns:a16="http://schemas.microsoft.com/office/drawing/2014/main" id="{F2FA7A70-EEBF-4E04-A377-7C54F745E94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32" name="Text Box 16">
          <a:extLst>
            <a:ext uri="{FF2B5EF4-FFF2-40B4-BE49-F238E27FC236}">
              <a16:creationId xmlns:a16="http://schemas.microsoft.com/office/drawing/2014/main" id="{F098900C-F7E3-4A05-B380-50F6C35D78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33" name="Text Box 17">
          <a:extLst>
            <a:ext uri="{FF2B5EF4-FFF2-40B4-BE49-F238E27FC236}">
              <a16:creationId xmlns:a16="http://schemas.microsoft.com/office/drawing/2014/main" id="{C7265244-8945-4CA3-BAC8-A3313FAECA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34" name="Text Box 18">
          <a:extLst>
            <a:ext uri="{FF2B5EF4-FFF2-40B4-BE49-F238E27FC236}">
              <a16:creationId xmlns:a16="http://schemas.microsoft.com/office/drawing/2014/main" id="{5CE46923-DD54-45DB-891C-A6A37C9C34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35" name="Text Box 16">
          <a:extLst>
            <a:ext uri="{FF2B5EF4-FFF2-40B4-BE49-F238E27FC236}">
              <a16:creationId xmlns:a16="http://schemas.microsoft.com/office/drawing/2014/main" id="{979D00C5-B3F0-43FB-80E3-A0D9ACE09B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36" name="Text Box 17">
          <a:extLst>
            <a:ext uri="{FF2B5EF4-FFF2-40B4-BE49-F238E27FC236}">
              <a16:creationId xmlns:a16="http://schemas.microsoft.com/office/drawing/2014/main" id="{E96B9E07-2E50-441B-B070-483168642D4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37" name="Text Box 18">
          <a:extLst>
            <a:ext uri="{FF2B5EF4-FFF2-40B4-BE49-F238E27FC236}">
              <a16:creationId xmlns:a16="http://schemas.microsoft.com/office/drawing/2014/main" id="{65F7ECA6-5003-4B58-8F6F-2C659FA786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38" name="Text Box 19">
          <a:extLst>
            <a:ext uri="{FF2B5EF4-FFF2-40B4-BE49-F238E27FC236}">
              <a16:creationId xmlns:a16="http://schemas.microsoft.com/office/drawing/2014/main" id="{4BA17647-44D7-40F7-B3D3-978E8DECF9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39" name="Text Box 16">
          <a:extLst>
            <a:ext uri="{FF2B5EF4-FFF2-40B4-BE49-F238E27FC236}">
              <a16:creationId xmlns:a16="http://schemas.microsoft.com/office/drawing/2014/main" id="{A50A6B9B-FF86-48E7-9A99-C4A9272B7C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40" name="Text Box 17">
          <a:extLst>
            <a:ext uri="{FF2B5EF4-FFF2-40B4-BE49-F238E27FC236}">
              <a16:creationId xmlns:a16="http://schemas.microsoft.com/office/drawing/2014/main" id="{1A449208-272D-48C0-ABBA-6221D2EE76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41" name="Text Box 18">
          <a:extLst>
            <a:ext uri="{FF2B5EF4-FFF2-40B4-BE49-F238E27FC236}">
              <a16:creationId xmlns:a16="http://schemas.microsoft.com/office/drawing/2014/main" id="{3EEACE26-C85A-4D22-BF31-31BDF60C3E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842" name="Text Box 15">
          <a:extLst>
            <a:ext uri="{FF2B5EF4-FFF2-40B4-BE49-F238E27FC236}">
              <a16:creationId xmlns:a16="http://schemas.microsoft.com/office/drawing/2014/main" id="{AEB3F171-C214-4AFC-BDB0-FE2D2B0B0FD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43" name="Text Box 16">
          <a:extLst>
            <a:ext uri="{FF2B5EF4-FFF2-40B4-BE49-F238E27FC236}">
              <a16:creationId xmlns:a16="http://schemas.microsoft.com/office/drawing/2014/main" id="{5FB2B342-4A1B-4047-8BFE-2167CF79BE7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44" name="Text Box 17">
          <a:extLst>
            <a:ext uri="{FF2B5EF4-FFF2-40B4-BE49-F238E27FC236}">
              <a16:creationId xmlns:a16="http://schemas.microsoft.com/office/drawing/2014/main" id="{4BCDF5A3-56E9-4397-8C0F-95752003E3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45" name="Text Box 18">
          <a:extLst>
            <a:ext uri="{FF2B5EF4-FFF2-40B4-BE49-F238E27FC236}">
              <a16:creationId xmlns:a16="http://schemas.microsoft.com/office/drawing/2014/main" id="{3E5BB214-7905-4715-88E9-C92E1679C4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46" name="Text Box 19">
          <a:extLst>
            <a:ext uri="{FF2B5EF4-FFF2-40B4-BE49-F238E27FC236}">
              <a16:creationId xmlns:a16="http://schemas.microsoft.com/office/drawing/2014/main" id="{7A6BBD48-7799-44E3-9627-BE4159E7F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47" name="Text Box 16">
          <a:extLst>
            <a:ext uri="{FF2B5EF4-FFF2-40B4-BE49-F238E27FC236}">
              <a16:creationId xmlns:a16="http://schemas.microsoft.com/office/drawing/2014/main" id="{85410CA5-917A-4C2B-A16D-B80324037F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48" name="Text Box 17">
          <a:extLst>
            <a:ext uri="{FF2B5EF4-FFF2-40B4-BE49-F238E27FC236}">
              <a16:creationId xmlns:a16="http://schemas.microsoft.com/office/drawing/2014/main" id="{853BC0D2-3CC9-47B0-8BDC-C0EEEBEB4C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49" name="Text Box 18">
          <a:extLst>
            <a:ext uri="{FF2B5EF4-FFF2-40B4-BE49-F238E27FC236}">
              <a16:creationId xmlns:a16="http://schemas.microsoft.com/office/drawing/2014/main" id="{9A347872-D25D-4D24-8D51-9398A1F182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50" name="Text Box 19">
          <a:extLst>
            <a:ext uri="{FF2B5EF4-FFF2-40B4-BE49-F238E27FC236}">
              <a16:creationId xmlns:a16="http://schemas.microsoft.com/office/drawing/2014/main" id="{31E497B0-9D69-4931-B2FD-264EA51D3D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851" name="Text Box 16">
          <a:extLst>
            <a:ext uri="{FF2B5EF4-FFF2-40B4-BE49-F238E27FC236}">
              <a16:creationId xmlns:a16="http://schemas.microsoft.com/office/drawing/2014/main" id="{B4116085-AAA1-4B74-90D1-4EABEA14F02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852" name="Text Box 17">
          <a:extLst>
            <a:ext uri="{FF2B5EF4-FFF2-40B4-BE49-F238E27FC236}">
              <a16:creationId xmlns:a16="http://schemas.microsoft.com/office/drawing/2014/main" id="{A584C490-3D7B-4139-BC38-254E7F6A95D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853" name="Text Box 18">
          <a:extLst>
            <a:ext uri="{FF2B5EF4-FFF2-40B4-BE49-F238E27FC236}">
              <a16:creationId xmlns:a16="http://schemas.microsoft.com/office/drawing/2014/main" id="{9572B1DB-4A0C-4942-8720-50261741471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47</xdr:row>
      <xdr:rowOff>0</xdr:rowOff>
    </xdr:from>
    <xdr:ext cx="95250" cy="171450"/>
    <xdr:sp macro="" textlink="">
      <xdr:nvSpPr>
        <xdr:cNvPr id="2854" name="Text Box 19">
          <a:extLst>
            <a:ext uri="{FF2B5EF4-FFF2-40B4-BE49-F238E27FC236}">
              <a16:creationId xmlns:a16="http://schemas.microsoft.com/office/drawing/2014/main" id="{334311D2-E6D2-4B07-BD61-A25833BF9A0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2855" name="Text Box 15">
          <a:extLst>
            <a:ext uri="{FF2B5EF4-FFF2-40B4-BE49-F238E27FC236}">
              <a16:creationId xmlns:a16="http://schemas.microsoft.com/office/drawing/2014/main" id="{267DE68C-0242-43AB-9B2F-E7C510222F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56" name="Text Box 16">
          <a:extLst>
            <a:ext uri="{FF2B5EF4-FFF2-40B4-BE49-F238E27FC236}">
              <a16:creationId xmlns:a16="http://schemas.microsoft.com/office/drawing/2014/main" id="{DE7F601A-947B-4C84-B589-2429AFD3DF6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57" name="Text Box 17">
          <a:extLst>
            <a:ext uri="{FF2B5EF4-FFF2-40B4-BE49-F238E27FC236}">
              <a16:creationId xmlns:a16="http://schemas.microsoft.com/office/drawing/2014/main" id="{FDA95DBA-BD1A-453D-9F6D-91748DE10F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58" name="Text Box 18">
          <a:extLst>
            <a:ext uri="{FF2B5EF4-FFF2-40B4-BE49-F238E27FC236}">
              <a16:creationId xmlns:a16="http://schemas.microsoft.com/office/drawing/2014/main" id="{F50C2326-C843-414E-84A4-C51B12E40B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859" name="Text Box 19">
          <a:extLst>
            <a:ext uri="{FF2B5EF4-FFF2-40B4-BE49-F238E27FC236}">
              <a16:creationId xmlns:a16="http://schemas.microsoft.com/office/drawing/2014/main" id="{9C741AAC-B45C-4E01-AE27-22202A341A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60" name="Text Box 16">
          <a:extLst>
            <a:ext uri="{FF2B5EF4-FFF2-40B4-BE49-F238E27FC236}">
              <a16:creationId xmlns:a16="http://schemas.microsoft.com/office/drawing/2014/main" id="{ED43533A-7D48-4082-B8FF-05ED42F790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861" name="Text Box 17">
          <a:extLst>
            <a:ext uri="{FF2B5EF4-FFF2-40B4-BE49-F238E27FC236}">
              <a16:creationId xmlns:a16="http://schemas.microsoft.com/office/drawing/2014/main" id="{F432460B-CF5E-4169-9E75-FCD1229C61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50</xdr:row>
      <xdr:rowOff>15875</xdr:rowOff>
    </xdr:from>
    <xdr:ext cx="95250" cy="171450"/>
    <xdr:sp macro="" textlink="">
      <xdr:nvSpPr>
        <xdr:cNvPr id="2862" name="Text Box 18">
          <a:extLst>
            <a:ext uri="{FF2B5EF4-FFF2-40B4-BE49-F238E27FC236}">
              <a16:creationId xmlns:a16="http://schemas.microsoft.com/office/drawing/2014/main" id="{08DBFA39-E708-453D-B0B6-4DB44FE6F45D}"/>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63" name="Text Box 16">
          <a:extLst>
            <a:ext uri="{FF2B5EF4-FFF2-40B4-BE49-F238E27FC236}">
              <a16:creationId xmlns:a16="http://schemas.microsoft.com/office/drawing/2014/main" id="{1969233D-4CFD-4B2A-BAEF-2968F2A616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64" name="Text Box 17">
          <a:extLst>
            <a:ext uri="{FF2B5EF4-FFF2-40B4-BE49-F238E27FC236}">
              <a16:creationId xmlns:a16="http://schemas.microsoft.com/office/drawing/2014/main" id="{9510CC1A-CA6F-497B-97CA-27E7EE9FBF1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65" name="Text Box 18">
          <a:extLst>
            <a:ext uri="{FF2B5EF4-FFF2-40B4-BE49-F238E27FC236}">
              <a16:creationId xmlns:a16="http://schemas.microsoft.com/office/drawing/2014/main" id="{1362AF0C-B8E8-4A90-B8F8-01B856ACF0C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66" name="Text Box 19">
          <a:extLst>
            <a:ext uri="{FF2B5EF4-FFF2-40B4-BE49-F238E27FC236}">
              <a16:creationId xmlns:a16="http://schemas.microsoft.com/office/drawing/2014/main" id="{6A8A5A1B-2711-4F5C-AD4E-6D19FDC4DC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867" name="Text Box 16">
          <a:extLst>
            <a:ext uri="{FF2B5EF4-FFF2-40B4-BE49-F238E27FC236}">
              <a16:creationId xmlns:a16="http://schemas.microsoft.com/office/drawing/2014/main" id="{EEF2A8CD-DF5F-4C35-9709-592D059146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868" name="Text Box 15">
          <a:extLst>
            <a:ext uri="{FF2B5EF4-FFF2-40B4-BE49-F238E27FC236}">
              <a16:creationId xmlns:a16="http://schemas.microsoft.com/office/drawing/2014/main" id="{A28B6FE7-43C8-417D-8ED7-0869B7E19CA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2869" name="Text Box 15">
          <a:extLst>
            <a:ext uri="{FF2B5EF4-FFF2-40B4-BE49-F238E27FC236}">
              <a16:creationId xmlns:a16="http://schemas.microsoft.com/office/drawing/2014/main" id="{30A09579-AC9E-4EC1-A2DE-7E678D0FD38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870" name="Text Box 15">
          <a:extLst>
            <a:ext uri="{FF2B5EF4-FFF2-40B4-BE49-F238E27FC236}">
              <a16:creationId xmlns:a16="http://schemas.microsoft.com/office/drawing/2014/main" id="{8943C15E-2906-4ADA-B686-7FBF7F6897AF}"/>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504825</xdr:rowOff>
    </xdr:from>
    <xdr:ext cx="95250" cy="442269"/>
    <xdr:sp macro="" textlink="">
      <xdr:nvSpPr>
        <xdr:cNvPr id="2871" name="Text Box 15">
          <a:extLst>
            <a:ext uri="{FF2B5EF4-FFF2-40B4-BE49-F238E27FC236}">
              <a16:creationId xmlns:a16="http://schemas.microsoft.com/office/drawing/2014/main" id="{EAE471F7-68D9-47BC-A7AD-A50697D7BC6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2872" name="Text Box 15">
          <a:extLst>
            <a:ext uri="{FF2B5EF4-FFF2-40B4-BE49-F238E27FC236}">
              <a16:creationId xmlns:a16="http://schemas.microsoft.com/office/drawing/2014/main" id="{C7D6E62A-5F56-4371-810E-2F5D4A0945A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2873" name="Text Box 15">
          <a:extLst>
            <a:ext uri="{FF2B5EF4-FFF2-40B4-BE49-F238E27FC236}">
              <a16:creationId xmlns:a16="http://schemas.microsoft.com/office/drawing/2014/main" id="{AAB36B82-5557-4A71-B554-539EF83606E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874" name="Text Box 15">
          <a:extLst>
            <a:ext uri="{FF2B5EF4-FFF2-40B4-BE49-F238E27FC236}">
              <a16:creationId xmlns:a16="http://schemas.microsoft.com/office/drawing/2014/main" id="{E6C116F8-E0D7-4886-AD56-B013C463555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875" name="Text Box 16">
          <a:extLst>
            <a:ext uri="{FF2B5EF4-FFF2-40B4-BE49-F238E27FC236}">
              <a16:creationId xmlns:a16="http://schemas.microsoft.com/office/drawing/2014/main" id="{82F1A8D8-1FDE-41EE-A84F-CA4A4E5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876" name="Text Box 17">
          <a:extLst>
            <a:ext uri="{FF2B5EF4-FFF2-40B4-BE49-F238E27FC236}">
              <a16:creationId xmlns:a16="http://schemas.microsoft.com/office/drawing/2014/main" id="{60AAABE1-2D38-40C6-A1EA-CCD21435E45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877" name="Text Box 18">
          <a:extLst>
            <a:ext uri="{FF2B5EF4-FFF2-40B4-BE49-F238E27FC236}">
              <a16:creationId xmlns:a16="http://schemas.microsoft.com/office/drawing/2014/main" id="{F7EB504D-6520-48DC-A620-3D17120C446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878" name="Text Box 19">
          <a:extLst>
            <a:ext uri="{FF2B5EF4-FFF2-40B4-BE49-F238E27FC236}">
              <a16:creationId xmlns:a16="http://schemas.microsoft.com/office/drawing/2014/main" id="{7C89BCBE-B5A4-448A-A36C-CBC41D5E00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879" name="Text Box 16">
          <a:extLst>
            <a:ext uri="{FF2B5EF4-FFF2-40B4-BE49-F238E27FC236}">
              <a16:creationId xmlns:a16="http://schemas.microsoft.com/office/drawing/2014/main" id="{6D8D1E37-C9B2-4B14-B420-8C44115B82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880" name="Text Box 17">
          <a:extLst>
            <a:ext uri="{FF2B5EF4-FFF2-40B4-BE49-F238E27FC236}">
              <a16:creationId xmlns:a16="http://schemas.microsoft.com/office/drawing/2014/main" id="{593DED63-282A-4A02-9C97-1A5AE24671C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881" name="Text Box 18">
          <a:extLst>
            <a:ext uri="{FF2B5EF4-FFF2-40B4-BE49-F238E27FC236}">
              <a16:creationId xmlns:a16="http://schemas.microsoft.com/office/drawing/2014/main" id="{6C199D2E-1CDB-485E-8C7B-1D94E1F253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882" name="Text Box 19">
          <a:extLst>
            <a:ext uri="{FF2B5EF4-FFF2-40B4-BE49-F238E27FC236}">
              <a16:creationId xmlns:a16="http://schemas.microsoft.com/office/drawing/2014/main" id="{B80A95A6-2064-497F-BFF8-31AA7741821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883" name="Text Box 16">
          <a:extLst>
            <a:ext uri="{FF2B5EF4-FFF2-40B4-BE49-F238E27FC236}">
              <a16:creationId xmlns:a16="http://schemas.microsoft.com/office/drawing/2014/main" id="{355087B6-109A-4F60-BE2B-33C6D161FD5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884" name="Text Box 17">
          <a:extLst>
            <a:ext uri="{FF2B5EF4-FFF2-40B4-BE49-F238E27FC236}">
              <a16:creationId xmlns:a16="http://schemas.microsoft.com/office/drawing/2014/main" id="{436D80C8-2C53-499C-83BD-FA88D95DCCA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885" name="Text Box 18">
          <a:extLst>
            <a:ext uri="{FF2B5EF4-FFF2-40B4-BE49-F238E27FC236}">
              <a16:creationId xmlns:a16="http://schemas.microsoft.com/office/drawing/2014/main" id="{F9DDE7C4-7C1C-45A7-B2F3-545501CC0B4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886" name="Text Box 19">
          <a:extLst>
            <a:ext uri="{FF2B5EF4-FFF2-40B4-BE49-F238E27FC236}">
              <a16:creationId xmlns:a16="http://schemas.microsoft.com/office/drawing/2014/main" id="{D7F3E737-030F-43D1-B732-F7DEBAAD6CF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2887" name="Text Box 15">
          <a:extLst>
            <a:ext uri="{FF2B5EF4-FFF2-40B4-BE49-F238E27FC236}">
              <a16:creationId xmlns:a16="http://schemas.microsoft.com/office/drawing/2014/main" id="{E7B3A6C4-2193-45C6-A62F-B104E6C6F01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888" name="Text Box 16">
          <a:extLst>
            <a:ext uri="{FF2B5EF4-FFF2-40B4-BE49-F238E27FC236}">
              <a16:creationId xmlns:a16="http://schemas.microsoft.com/office/drawing/2014/main" id="{A4D766A2-B8B0-4C93-B377-CEA22C3046F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889" name="Text Box 17">
          <a:extLst>
            <a:ext uri="{FF2B5EF4-FFF2-40B4-BE49-F238E27FC236}">
              <a16:creationId xmlns:a16="http://schemas.microsoft.com/office/drawing/2014/main" id="{D12E5C23-8B8D-4E44-8D5D-8B41025CEC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890" name="Text Box 18">
          <a:extLst>
            <a:ext uri="{FF2B5EF4-FFF2-40B4-BE49-F238E27FC236}">
              <a16:creationId xmlns:a16="http://schemas.microsoft.com/office/drawing/2014/main" id="{9BF026BF-B7D1-484D-B8F4-D3B05463C8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891" name="Text Box 19">
          <a:extLst>
            <a:ext uri="{FF2B5EF4-FFF2-40B4-BE49-F238E27FC236}">
              <a16:creationId xmlns:a16="http://schemas.microsoft.com/office/drawing/2014/main" id="{FE115078-4315-4DED-8B4F-31DC300581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892" name="Text Box 16">
          <a:extLst>
            <a:ext uri="{FF2B5EF4-FFF2-40B4-BE49-F238E27FC236}">
              <a16:creationId xmlns:a16="http://schemas.microsoft.com/office/drawing/2014/main" id="{3BDCA37C-3881-4348-B9D4-C613F74F4BF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893" name="Text Box 17">
          <a:extLst>
            <a:ext uri="{FF2B5EF4-FFF2-40B4-BE49-F238E27FC236}">
              <a16:creationId xmlns:a16="http://schemas.microsoft.com/office/drawing/2014/main" id="{DCE26F8F-E863-40E5-A5E4-38607D42C1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894" name="Text Box 18">
          <a:extLst>
            <a:ext uri="{FF2B5EF4-FFF2-40B4-BE49-F238E27FC236}">
              <a16:creationId xmlns:a16="http://schemas.microsoft.com/office/drawing/2014/main" id="{A75876A6-3F2E-4A7C-8D4F-5F931A8CE24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895" name="Text Box 16">
          <a:extLst>
            <a:ext uri="{FF2B5EF4-FFF2-40B4-BE49-F238E27FC236}">
              <a16:creationId xmlns:a16="http://schemas.microsoft.com/office/drawing/2014/main" id="{549D85A5-65AB-454E-81D0-05C635F00A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896" name="Text Box 17">
          <a:extLst>
            <a:ext uri="{FF2B5EF4-FFF2-40B4-BE49-F238E27FC236}">
              <a16:creationId xmlns:a16="http://schemas.microsoft.com/office/drawing/2014/main" id="{844EB94A-DB07-40CF-8775-09ED44121E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897" name="Text Box 18">
          <a:extLst>
            <a:ext uri="{FF2B5EF4-FFF2-40B4-BE49-F238E27FC236}">
              <a16:creationId xmlns:a16="http://schemas.microsoft.com/office/drawing/2014/main" id="{46F99CD3-382A-4FC7-8CE3-E57A41B26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898" name="Text Box 19">
          <a:extLst>
            <a:ext uri="{FF2B5EF4-FFF2-40B4-BE49-F238E27FC236}">
              <a16:creationId xmlns:a16="http://schemas.microsoft.com/office/drawing/2014/main" id="{63B622A7-87ED-4145-B414-7836779D7B8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899" name="Text Box 16">
          <a:extLst>
            <a:ext uri="{FF2B5EF4-FFF2-40B4-BE49-F238E27FC236}">
              <a16:creationId xmlns:a16="http://schemas.microsoft.com/office/drawing/2014/main" id="{03AA7EB5-69FD-4436-8939-3154656108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00" name="Text Box 17">
          <a:extLst>
            <a:ext uri="{FF2B5EF4-FFF2-40B4-BE49-F238E27FC236}">
              <a16:creationId xmlns:a16="http://schemas.microsoft.com/office/drawing/2014/main" id="{1A96D203-A50C-4CF3-9F89-7D782AE209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01" name="Text Box 18">
          <a:extLst>
            <a:ext uri="{FF2B5EF4-FFF2-40B4-BE49-F238E27FC236}">
              <a16:creationId xmlns:a16="http://schemas.microsoft.com/office/drawing/2014/main" id="{805FE468-B4AC-41EB-9EE5-BE15E1FAA2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02" name="Text Box 19">
          <a:extLst>
            <a:ext uri="{FF2B5EF4-FFF2-40B4-BE49-F238E27FC236}">
              <a16:creationId xmlns:a16="http://schemas.microsoft.com/office/drawing/2014/main" id="{0CF40BEE-8A62-4837-B327-2A990630DA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56743"/>
    <xdr:sp macro="" textlink="">
      <xdr:nvSpPr>
        <xdr:cNvPr id="2903" name="Text Box 15">
          <a:extLst>
            <a:ext uri="{FF2B5EF4-FFF2-40B4-BE49-F238E27FC236}">
              <a16:creationId xmlns:a16="http://schemas.microsoft.com/office/drawing/2014/main" id="{A7E1DBB6-1B68-437E-A138-4BB97CD628A3}"/>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904" name="Text Box 15">
          <a:extLst>
            <a:ext uri="{FF2B5EF4-FFF2-40B4-BE49-F238E27FC236}">
              <a16:creationId xmlns:a16="http://schemas.microsoft.com/office/drawing/2014/main" id="{E1787B72-318D-4284-8E3A-D2F629D349E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504825</xdr:rowOff>
    </xdr:from>
    <xdr:ext cx="95250" cy="442269"/>
    <xdr:sp macro="" textlink="">
      <xdr:nvSpPr>
        <xdr:cNvPr id="2905" name="Text Box 15">
          <a:extLst>
            <a:ext uri="{FF2B5EF4-FFF2-40B4-BE49-F238E27FC236}">
              <a16:creationId xmlns:a16="http://schemas.microsoft.com/office/drawing/2014/main" id="{100E7B44-27B5-4E60-949B-1020C8B934C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2906" name="Text Box 15">
          <a:extLst>
            <a:ext uri="{FF2B5EF4-FFF2-40B4-BE49-F238E27FC236}">
              <a16:creationId xmlns:a16="http://schemas.microsoft.com/office/drawing/2014/main" id="{D614B1BC-0B15-424A-8DD3-681815D567B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2907" name="Text Box 15">
          <a:extLst>
            <a:ext uri="{FF2B5EF4-FFF2-40B4-BE49-F238E27FC236}">
              <a16:creationId xmlns:a16="http://schemas.microsoft.com/office/drawing/2014/main" id="{35E83B59-1524-4299-A2C3-B9FFB2D9AA1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213632"/>
    <xdr:sp macro="" textlink="">
      <xdr:nvSpPr>
        <xdr:cNvPr id="2908" name="Text Box 15">
          <a:extLst>
            <a:ext uri="{FF2B5EF4-FFF2-40B4-BE49-F238E27FC236}">
              <a16:creationId xmlns:a16="http://schemas.microsoft.com/office/drawing/2014/main" id="{98109618-AEE1-4615-BC8D-B34D539EFA8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09" name="Text Box 16">
          <a:extLst>
            <a:ext uri="{FF2B5EF4-FFF2-40B4-BE49-F238E27FC236}">
              <a16:creationId xmlns:a16="http://schemas.microsoft.com/office/drawing/2014/main" id="{04DE14BA-E3C1-43B9-AFC1-0DEA4CB556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10" name="Text Box 17">
          <a:extLst>
            <a:ext uri="{FF2B5EF4-FFF2-40B4-BE49-F238E27FC236}">
              <a16:creationId xmlns:a16="http://schemas.microsoft.com/office/drawing/2014/main" id="{6FA93F4E-0725-43CA-B6DC-4F3C5BC7CF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11" name="Text Box 18">
          <a:extLst>
            <a:ext uri="{FF2B5EF4-FFF2-40B4-BE49-F238E27FC236}">
              <a16:creationId xmlns:a16="http://schemas.microsoft.com/office/drawing/2014/main" id="{09A7A94B-B92E-4E05-ADB3-5FE0446EBA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12" name="Text Box 19">
          <a:extLst>
            <a:ext uri="{FF2B5EF4-FFF2-40B4-BE49-F238E27FC236}">
              <a16:creationId xmlns:a16="http://schemas.microsoft.com/office/drawing/2014/main" id="{ACF6ACE0-5DCA-48AE-A54A-72385D84D20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13" name="Text Box 16">
          <a:extLst>
            <a:ext uri="{FF2B5EF4-FFF2-40B4-BE49-F238E27FC236}">
              <a16:creationId xmlns:a16="http://schemas.microsoft.com/office/drawing/2014/main" id="{58AE6785-69C0-4EAA-81B4-3CDAFA7F89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14" name="Text Box 17">
          <a:extLst>
            <a:ext uri="{FF2B5EF4-FFF2-40B4-BE49-F238E27FC236}">
              <a16:creationId xmlns:a16="http://schemas.microsoft.com/office/drawing/2014/main" id="{48B96770-64E7-4520-A425-6AE394BC24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15" name="Text Box 18">
          <a:extLst>
            <a:ext uri="{FF2B5EF4-FFF2-40B4-BE49-F238E27FC236}">
              <a16:creationId xmlns:a16="http://schemas.microsoft.com/office/drawing/2014/main" id="{8BF8F4C8-AE49-46A4-B7F4-7F4B3C42E9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16" name="Text Box 19">
          <a:extLst>
            <a:ext uri="{FF2B5EF4-FFF2-40B4-BE49-F238E27FC236}">
              <a16:creationId xmlns:a16="http://schemas.microsoft.com/office/drawing/2014/main" id="{94B3BC05-4A8A-49E5-8135-1A32CD9AEE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17" name="Text Box 16">
          <a:extLst>
            <a:ext uri="{FF2B5EF4-FFF2-40B4-BE49-F238E27FC236}">
              <a16:creationId xmlns:a16="http://schemas.microsoft.com/office/drawing/2014/main" id="{67F824B9-5F75-4B3F-B1FD-8A77D3F711F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18" name="Text Box 17">
          <a:extLst>
            <a:ext uri="{FF2B5EF4-FFF2-40B4-BE49-F238E27FC236}">
              <a16:creationId xmlns:a16="http://schemas.microsoft.com/office/drawing/2014/main" id="{272F8738-8643-44D4-921E-E9B1E6FD60A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19" name="Text Box 18">
          <a:extLst>
            <a:ext uri="{FF2B5EF4-FFF2-40B4-BE49-F238E27FC236}">
              <a16:creationId xmlns:a16="http://schemas.microsoft.com/office/drawing/2014/main" id="{381D72F7-809F-467C-AA2F-0CFB2631C98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2920" name="Text Box 19">
          <a:extLst>
            <a:ext uri="{FF2B5EF4-FFF2-40B4-BE49-F238E27FC236}">
              <a16:creationId xmlns:a16="http://schemas.microsoft.com/office/drawing/2014/main" id="{046EB2B8-55D8-4EB5-B281-9C304123EFC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2921" name="Text Box 15">
          <a:extLst>
            <a:ext uri="{FF2B5EF4-FFF2-40B4-BE49-F238E27FC236}">
              <a16:creationId xmlns:a16="http://schemas.microsoft.com/office/drawing/2014/main" id="{227214CC-F27A-4BA9-A57F-E935CCF4B22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22" name="Text Box 16">
          <a:extLst>
            <a:ext uri="{FF2B5EF4-FFF2-40B4-BE49-F238E27FC236}">
              <a16:creationId xmlns:a16="http://schemas.microsoft.com/office/drawing/2014/main" id="{D58BD7DA-3227-4473-ADC6-411E81A6DF0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23" name="Text Box 17">
          <a:extLst>
            <a:ext uri="{FF2B5EF4-FFF2-40B4-BE49-F238E27FC236}">
              <a16:creationId xmlns:a16="http://schemas.microsoft.com/office/drawing/2014/main" id="{CF45E282-4D7C-4A6D-A41F-60610CC78C2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24" name="Text Box 18">
          <a:extLst>
            <a:ext uri="{FF2B5EF4-FFF2-40B4-BE49-F238E27FC236}">
              <a16:creationId xmlns:a16="http://schemas.microsoft.com/office/drawing/2014/main" id="{78AE4BD2-E0FF-43B5-8B33-BB1FC8D236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25" name="Text Box 19">
          <a:extLst>
            <a:ext uri="{FF2B5EF4-FFF2-40B4-BE49-F238E27FC236}">
              <a16:creationId xmlns:a16="http://schemas.microsoft.com/office/drawing/2014/main" id="{7B814EE2-7EC0-44CF-BD52-EC0BDCFCD8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504825</xdr:rowOff>
    </xdr:from>
    <xdr:ext cx="95250" cy="442269"/>
    <xdr:sp macro="" textlink="">
      <xdr:nvSpPr>
        <xdr:cNvPr id="2926" name="Text Box 15">
          <a:extLst>
            <a:ext uri="{FF2B5EF4-FFF2-40B4-BE49-F238E27FC236}">
              <a16:creationId xmlns:a16="http://schemas.microsoft.com/office/drawing/2014/main" id="{676812D6-C480-4477-9E04-428E065E141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27" name="Text Box 16">
          <a:extLst>
            <a:ext uri="{FF2B5EF4-FFF2-40B4-BE49-F238E27FC236}">
              <a16:creationId xmlns:a16="http://schemas.microsoft.com/office/drawing/2014/main" id="{4EF94131-4223-4EC0-9761-B11D990E0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28" name="Text Box 17">
          <a:extLst>
            <a:ext uri="{FF2B5EF4-FFF2-40B4-BE49-F238E27FC236}">
              <a16:creationId xmlns:a16="http://schemas.microsoft.com/office/drawing/2014/main" id="{5C5376FC-5DB8-4948-9ABF-5D8C635C41E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29" name="Text Box 18">
          <a:extLst>
            <a:ext uri="{FF2B5EF4-FFF2-40B4-BE49-F238E27FC236}">
              <a16:creationId xmlns:a16="http://schemas.microsoft.com/office/drawing/2014/main" id="{1D68E21C-795F-48BF-B6D8-14F23D4761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30" name="Text Box 16">
          <a:extLst>
            <a:ext uri="{FF2B5EF4-FFF2-40B4-BE49-F238E27FC236}">
              <a16:creationId xmlns:a16="http://schemas.microsoft.com/office/drawing/2014/main" id="{336C3459-39C6-4E18-9BE9-0F68E9E75F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31" name="Text Box 17">
          <a:extLst>
            <a:ext uri="{FF2B5EF4-FFF2-40B4-BE49-F238E27FC236}">
              <a16:creationId xmlns:a16="http://schemas.microsoft.com/office/drawing/2014/main" id="{FB88CE70-F363-48F7-ADDB-32A96EB3F7E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32" name="Text Box 18">
          <a:extLst>
            <a:ext uri="{FF2B5EF4-FFF2-40B4-BE49-F238E27FC236}">
              <a16:creationId xmlns:a16="http://schemas.microsoft.com/office/drawing/2014/main" id="{EC18276B-AE59-461D-8B1D-1E26BCB453C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33" name="Text Box 19">
          <a:extLst>
            <a:ext uri="{FF2B5EF4-FFF2-40B4-BE49-F238E27FC236}">
              <a16:creationId xmlns:a16="http://schemas.microsoft.com/office/drawing/2014/main" id="{BF6DBA01-624A-4E5A-9D93-5E46020AF1B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34" name="Text Box 16">
          <a:extLst>
            <a:ext uri="{FF2B5EF4-FFF2-40B4-BE49-F238E27FC236}">
              <a16:creationId xmlns:a16="http://schemas.microsoft.com/office/drawing/2014/main" id="{8F2560B2-1CBF-4913-ABDF-43BF670360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35" name="Text Box 17">
          <a:extLst>
            <a:ext uri="{FF2B5EF4-FFF2-40B4-BE49-F238E27FC236}">
              <a16:creationId xmlns:a16="http://schemas.microsoft.com/office/drawing/2014/main" id="{CC5F051D-1AEB-4EFA-ADE6-7DFA3817FB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36" name="Text Box 18">
          <a:extLst>
            <a:ext uri="{FF2B5EF4-FFF2-40B4-BE49-F238E27FC236}">
              <a16:creationId xmlns:a16="http://schemas.microsoft.com/office/drawing/2014/main" id="{F315D6B2-C6B3-4C2C-8F87-20A4B1E5ED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2937" name="Text Box 15">
          <a:extLst>
            <a:ext uri="{FF2B5EF4-FFF2-40B4-BE49-F238E27FC236}">
              <a16:creationId xmlns:a16="http://schemas.microsoft.com/office/drawing/2014/main" id="{634624F5-9B26-41E0-A00A-7F2C3781D022}"/>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38" name="Text Box 16">
          <a:extLst>
            <a:ext uri="{FF2B5EF4-FFF2-40B4-BE49-F238E27FC236}">
              <a16:creationId xmlns:a16="http://schemas.microsoft.com/office/drawing/2014/main" id="{5BBD4612-B88B-4EAB-81E7-AF5EEB511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39" name="Text Box 17">
          <a:extLst>
            <a:ext uri="{FF2B5EF4-FFF2-40B4-BE49-F238E27FC236}">
              <a16:creationId xmlns:a16="http://schemas.microsoft.com/office/drawing/2014/main" id="{7E3960A6-DCA9-4407-9A20-88AABC5805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40" name="Text Box 18">
          <a:extLst>
            <a:ext uri="{FF2B5EF4-FFF2-40B4-BE49-F238E27FC236}">
              <a16:creationId xmlns:a16="http://schemas.microsoft.com/office/drawing/2014/main" id="{7E076465-5A8D-44CA-9574-B177CA42D1F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41" name="Text Box 19">
          <a:extLst>
            <a:ext uri="{FF2B5EF4-FFF2-40B4-BE49-F238E27FC236}">
              <a16:creationId xmlns:a16="http://schemas.microsoft.com/office/drawing/2014/main" id="{B025F840-0B64-48AE-B3DE-EFAA829259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42" name="Text Box 16">
          <a:extLst>
            <a:ext uri="{FF2B5EF4-FFF2-40B4-BE49-F238E27FC236}">
              <a16:creationId xmlns:a16="http://schemas.microsoft.com/office/drawing/2014/main" id="{DB632E64-3A20-4FC2-9E56-01AF7446B75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43" name="Text Box 17">
          <a:extLst>
            <a:ext uri="{FF2B5EF4-FFF2-40B4-BE49-F238E27FC236}">
              <a16:creationId xmlns:a16="http://schemas.microsoft.com/office/drawing/2014/main" id="{276C4847-B3A9-456B-90DA-408C074614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44" name="Text Box 18">
          <a:extLst>
            <a:ext uri="{FF2B5EF4-FFF2-40B4-BE49-F238E27FC236}">
              <a16:creationId xmlns:a16="http://schemas.microsoft.com/office/drawing/2014/main" id="{D2936E26-FB33-42A7-A7AA-01BC67C1D34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45" name="Text Box 19">
          <a:extLst>
            <a:ext uri="{FF2B5EF4-FFF2-40B4-BE49-F238E27FC236}">
              <a16:creationId xmlns:a16="http://schemas.microsoft.com/office/drawing/2014/main" id="{BAA1E7DC-41EF-4A3A-B758-BD84DB525C9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2946" name="Text Box 16">
          <a:extLst>
            <a:ext uri="{FF2B5EF4-FFF2-40B4-BE49-F238E27FC236}">
              <a16:creationId xmlns:a16="http://schemas.microsoft.com/office/drawing/2014/main" id="{F979539E-FE04-4CE2-AA73-0DD118E709C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2947" name="Text Box 17">
          <a:extLst>
            <a:ext uri="{FF2B5EF4-FFF2-40B4-BE49-F238E27FC236}">
              <a16:creationId xmlns:a16="http://schemas.microsoft.com/office/drawing/2014/main" id="{E462EFEC-D047-4A55-8357-CC6D7924FDBB}"/>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2948" name="Text Box 18">
          <a:extLst>
            <a:ext uri="{FF2B5EF4-FFF2-40B4-BE49-F238E27FC236}">
              <a16:creationId xmlns:a16="http://schemas.microsoft.com/office/drawing/2014/main" id="{F1FE173E-9914-4FF7-8812-EF848EED25F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51</xdr:row>
      <xdr:rowOff>0</xdr:rowOff>
    </xdr:from>
    <xdr:ext cx="95250" cy="171450"/>
    <xdr:sp macro="" textlink="">
      <xdr:nvSpPr>
        <xdr:cNvPr id="2949" name="Text Box 19">
          <a:extLst>
            <a:ext uri="{FF2B5EF4-FFF2-40B4-BE49-F238E27FC236}">
              <a16:creationId xmlns:a16="http://schemas.microsoft.com/office/drawing/2014/main" id="{58ED2B67-695F-4538-A79B-137890F5F32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2950" name="Text Box 15">
          <a:extLst>
            <a:ext uri="{FF2B5EF4-FFF2-40B4-BE49-F238E27FC236}">
              <a16:creationId xmlns:a16="http://schemas.microsoft.com/office/drawing/2014/main" id="{3FEBD2F1-3277-4DFB-B732-B0A6175864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51" name="Text Box 16">
          <a:extLst>
            <a:ext uri="{FF2B5EF4-FFF2-40B4-BE49-F238E27FC236}">
              <a16:creationId xmlns:a16="http://schemas.microsoft.com/office/drawing/2014/main" id="{2CF9E852-6E9C-4951-A240-64A726C90C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52" name="Text Box 17">
          <a:extLst>
            <a:ext uri="{FF2B5EF4-FFF2-40B4-BE49-F238E27FC236}">
              <a16:creationId xmlns:a16="http://schemas.microsoft.com/office/drawing/2014/main" id="{F2E4B913-E0F8-40A7-AD8D-DFB0FCFAB65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53" name="Text Box 18">
          <a:extLst>
            <a:ext uri="{FF2B5EF4-FFF2-40B4-BE49-F238E27FC236}">
              <a16:creationId xmlns:a16="http://schemas.microsoft.com/office/drawing/2014/main" id="{418E8CBD-51F4-4102-AA11-DAF60F918E3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954" name="Text Box 19">
          <a:extLst>
            <a:ext uri="{FF2B5EF4-FFF2-40B4-BE49-F238E27FC236}">
              <a16:creationId xmlns:a16="http://schemas.microsoft.com/office/drawing/2014/main" id="{95F0429C-9962-4192-B5D8-27DC315C1F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55" name="Text Box 16">
          <a:extLst>
            <a:ext uri="{FF2B5EF4-FFF2-40B4-BE49-F238E27FC236}">
              <a16:creationId xmlns:a16="http://schemas.microsoft.com/office/drawing/2014/main" id="{C728D22D-21F3-4EEA-9DF7-F4A9792252F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956" name="Text Box 17">
          <a:extLst>
            <a:ext uri="{FF2B5EF4-FFF2-40B4-BE49-F238E27FC236}">
              <a16:creationId xmlns:a16="http://schemas.microsoft.com/office/drawing/2014/main" id="{B3939FAC-73BD-465B-B3F6-A6BE772DAD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54</xdr:row>
      <xdr:rowOff>15875</xdr:rowOff>
    </xdr:from>
    <xdr:ext cx="95250" cy="171450"/>
    <xdr:sp macro="" textlink="">
      <xdr:nvSpPr>
        <xdr:cNvPr id="2957" name="Text Box 18">
          <a:extLst>
            <a:ext uri="{FF2B5EF4-FFF2-40B4-BE49-F238E27FC236}">
              <a16:creationId xmlns:a16="http://schemas.microsoft.com/office/drawing/2014/main" id="{D2CAECAE-636D-4FDB-8B3F-699212CB66F6}"/>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58" name="Text Box 16">
          <a:extLst>
            <a:ext uri="{FF2B5EF4-FFF2-40B4-BE49-F238E27FC236}">
              <a16:creationId xmlns:a16="http://schemas.microsoft.com/office/drawing/2014/main" id="{2FA2AFF9-6817-4494-9CC7-7FDB156F61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59" name="Text Box 17">
          <a:extLst>
            <a:ext uri="{FF2B5EF4-FFF2-40B4-BE49-F238E27FC236}">
              <a16:creationId xmlns:a16="http://schemas.microsoft.com/office/drawing/2014/main" id="{88F6ACF5-2983-48EA-A903-B5C97C34F54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60" name="Text Box 18">
          <a:extLst>
            <a:ext uri="{FF2B5EF4-FFF2-40B4-BE49-F238E27FC236}">
              <a16:creationId xmlns:a16="http://schemas.microsoft.com/office/drawing/2014/main" id="{8EC0BF63-DD21-4534-9528-4A2B005424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61" name="Text Box 19">
          <a:extLst>
            <a:ext uri="{FF2B5EF4-FFF2-40B4-BE49-F238E27FC236}">
              <a16:creationId xmlns:a16="http://schemas.microsoft.com/office/drawing/2014/main" id="{8995CDD0-8568-4D07-B78B-4DFCE5BA2CA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962" name="Text Box 16">
          <a:extLst>
            <a:ext uri="{FF2B5EF4-FFF2-40B4-BE49-F238E27FC236}">
              <a16:creationId xmlns:a16="http://schemas.microsoft.com/office/drawing/2014/main" id="{1B6376E2-BA43-4377-B250-3E8F4D5F6B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2963" name="Text Box 15">
          <a:extLst>
            <a:ext uri="{FF2B5EF4-FFF2-40B4-BE49-F238E27FC236}">
              <a16:creationId xmlns:a16="http://schemas.microsoft.com/office/drawing/2014/main" id="{5B110AAA-A87D-4AF0-8609-015C6E14A0E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2964" name="Text Box 15">
          <a:extLst>
            <a:ext uri="{FF2B5EF4-FFF2-40B4-BE49-F238E27FC236}">
              <a16:creationId xmlns:a16="http://schemas.microsoft.com/office/drawing/2014/main" id="{80352AF5-C9BA-4CA6-96F6-615428D7FBD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2965" name="Text Box 15">
          <a:extLst>
            <a:ext uri="{FF2B5EF4-FFF2-40B4-BE49-F238E27FC236}">
              <a16:creationId xmlns:a16="http://schemas.microsoft.com/office/drawing/2014/main" id="{1104E515-912E-42C5-90AE-6FAD490B939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504825</xdr:rowOff>
    </xdr:from>
    <xdr:ext cx="95250" cy="442269"/>
    <xdr:sp macro="" textlink="">
      <xdr:nvSpPr>
        <xdr:cNvPr id="2966" name="Text Box 15">
          <a:extLst>
            <a:ext uri="{FF2B5EF4-FFF2-40B4-BE49-F238E27FC236}">
              <a16:creationId xmlns:a16="http://schemas.microsoft.com/office/drawing/2014/main" id="{5E35C0C3-2B7D-42D7-A8BF-C5CCC302E89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2967" name="Text Box 15">
          <a:extLst>
            <a:ext uri="{FF2B5EF4-FFF2-40B4-BE49-F238E27FC236}">
              <a16:creationId xmlns:a16="http://schemas.microsoft.com/office/drawing/2014/main" id="{0BF746C5-F503-4960-874F-C17676E68FB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2968" name="Text Box 15">
          <a:extLst>
            <a:ext uri="{FF2B5EF4-FFF2-40B4-BE49-F238E27FC236}">
              <a16:creationId xmlns:a16="http://schemas.microsoft.com/office/drawing/2014/main" id="{0DEC6D84-927F-4133-9ED5-B1CB165A88F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2969" name="Text Box 15">
          <a:extLst>
            <a:ext uri="{FF2B5EF4-FFF2-40B4-BE49-F238E27FC236}">
              <a16:creationId xmlns:a16="http://schemas.microsoft.com/office/drawing/2014/main" id="{F2A8C0B2-CE2D-49E3-B06C-0A66546A771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2970" name="Text Box 16">
          <a:extLst>
            <a:ext uri="{FF2B5EF4-FFF2-40B4-BE49-F238E27FC236}">
              <a16:creationId xmlns:a16="http://schemas.microsoft.com/office/drawing/2014/main" id="{400366F1-88A7-4594-A149-0C959756B29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2971" name="Text Box 17">
          <a:extLst>
            <a:ext uri="{FF2B5EF4-FFF2-40B4-BE49-F238E27FC236}">
              <a16:creationId xmlns:a16="http://schemas.microsoft.com/office/drawing/2014/main" id="{4EBBDE50-9A26-4E77-AE08-F8F35E6265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2972" name="Text Box 18">
          <a:extLst>
            <a:ext uri="{FF2B5EF4-FFF2-40B4-BE49-F238E27FC236}">
              <a16:creationId xmlns:a16="http://schemas.microsoft.com/office/drawing/2014/main" id="{9C0C4E09-8316-4812-B26B-190293042A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2973" name="Text Box 19">
          <a:extLst>
            <a:ext uri="{FF2B5EF4-FFF2-40B4-BE49-F238E27FC236}">
              <a16:creationId xmlns:a16="http://schemas.microsoft.com/office/drawing/2014/main" id="{B532A9DA-084C-4DE3-85F1-A0E64967E75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2974" name="Text Box 16">
          <a:extLst>
            <a:ext uri="{FF2B5EF4-FFF2-40B4-BE49-F238E27FC236}">
              <a16:creationId xmlns:a16="http://schemas.microsoft.com/office/drawing/2014/main" id="{FF1A0341-6663-45DE-AC5F-281217BA5A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2975" name="Text Box 17">
          <a:extLst>
            <a:ext uri="{FF2B5EF4-FFF2-40B4-BE49-F238E27FC236}">
              <a16:creationId xmlns:a16="http://schemas.microsoft.com/office/drawing/2014/main" id="{C886BAB3-0194-4D56-88D3-DE61BCAE189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2976" name="Text Box 18">
          <a:extLst>
            <a:ext uri="{FF2B5EF4-FFF2-40B4-BE49-F238E27FC236}">
              <a16:creationId xmlns:a16="http://schemas.microsoft.com/office/drawing/2014/main" id="{BF0616CA-6DF2-48A6-83FE-3F98BD682B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2977" name="Text Box 19">
          <a:extLst>
            <a:ext uri="{FF2B5EF4-FFF2-40B4-BE49-F238E27FC236}">
              <a16:creationId xmlns:a16="http://schemas.microsoft.com/office/drawing/2014/main" id="{8050A9A6-A4C0-48EE-9C70-96F95FFF126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2978" name="Text Box 16">
          <a:extLst>
            <a:ext uri="{FF2B5EF4-FFF2-40B4-BE49-F238E27FC236}">
              <a16:creationId xmlns:a16="http://schemas.microsoft.com/office/drawing/2014/main" id="{28D541BA-7F11-46E9-9553-6389DB82A46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2979" name="Text Box 17">
          <a:extLst>
            <a:ext uri="{FF2B5EF4-FFF2-40B4-BE49-F238E27FC236}">
              <a16:creationId xmlns:a16="http://schemas.microsoft.com/office/drawing/2014/main" id="{6C12212D-ABF8-4F90-A86A-4433C33362D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2980" name="Text Box 18">
          <a:extLst>
            <a:ext uri="{FF2B5EF4-FFF2-40B4-BE49-F238E27FC236}">
              <a16:creationId xmlns:a16="http://schemas.microsoft.com/office/drawing/2014/main" id="{560591F7-86D2-4FE1-AFC9-ECCE163FD8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2981" name="Text Box 19">
          <a:extLst>
            <a:ext uri="{FF2B5EF4-FFF2-40B4-BE49-F238E27FC236}">
              <a16:creationId xmlns:a16="http://schemas.microsoft.com/office/drawing/2014/main" id="{140BC50E-F687-433C-9332-69D444D4341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982" name="Text Box 15">
          <a:extLst>
            <a:ext uri="{FF2B5EF4-FFF2-40B4-BE49-F238E27FC236}">
              <a16:creationId xmlns:a16="http://schemas.microsoft.com/office/drawing/2014/main" id="{5C2B736C-A8A8-47E3-AC2E-639A0A86D1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2983" name="Text Box 16">
          <a:extLst>
            <a:ext uri="{FF2B5EF4-FFF2-40B4-BE49-F238E27FC236}">
              <a16:creationId xmlns:a16="http://schemas.microsoft.com/office/drawing/2014/main" id="{CC6BDF43-DA91-4295-A4FA-D3B77EF01A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2984" name="Text Box 17">
          <a:extLst>
            <a:ext uri="{FF2B5EF4-FFF2-40B4-BE49-F238E27FC236}">
              <a16:creationId xmlns:a16="http://schemas.microsoft.com/office/drawing/2014/main" id="{A1E18F71-0183-4EDF-ABF8-1EFDD95F36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2985" name="Text Box 18">
          <a:extLst>
            <a:ext uri="{FF2B5EF4-FFF2-40B4-BE49-F238E27FC236}">
              <a16:creationId xmlns:a16="http://schemas.microsoft.com/office/drawing/2014/main" id="{098DB56E-11BE-4B54-801F-24133F93600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2986" name="Text Box 19">
          <a:extLst>
            <a:ext uri="{FF2B5EF4-FFF2-40B4-BE49-F238E27FC236}">
              <a16:creationId xmlns:a16="http://schemas.microsoft.com/office/drawing/2014/main" id="{0E4E6892-CAE0-43FC-9F3B-04913739E7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2987" name="Text Box 16">
          <a:extLst>
            <a:ext uri="{FF2B5EF4-FFF2-40B4-BE49-F238E27FC236}">
              <a16:creationId xmlns:a16="http://schemas.microsoft.com/office/drawing/2014/main" id="{11B15715-A1DC-42F8-9B10-27D473D44FC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2988" name="Text Box 17">
          <a:extLst>
            <a:ext uri="{FF2B5EF4-FFF2-40B4-BE49-F238E27FC236}">
              <a16:creationId xmlns:a16="http://schemas.microsoft.com/office/drawing/2014/main" id="{6FD5FCCA-04BB-44E8-807C-401AA623700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2989" name="Text Box 18">
          <a:extLst>
            <a:ext uri="{FF2B5EF4-FFF2-40B4-BE49-F238E27FC236}">
              <a16:creationId xmlns:a16="http://schemas.microsoft.com/office/drawing/2014/main" id="{7E8928C0-F2B1-41E1-9DA7-43F6BBE757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2990" name="Text Box 16">
          <a:extLst>
            <a:ext uri="{FF2B5EF4-FFF2-40B4-BE49-F238E27FC236}">
              <a16:creationId xmlns:a16="http://schemas.microsoft.com/office/drawing/2014/main" id="{DF1D22A2-24AA-4294-921F-8FF3BFFB8D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2991" name="Text Box 17">
          <a:extLst>
            <a:ext uri="{FF2B5EF4-FFF2-40B4-BE49-F238E27FC236}">
              <a16:creationId xmlns:a16="http://schemas.microsoft.com/office/drawing/2014/main" id="{41E03964-C70C-41AC-89E2-8F1243324B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2992" name="Text Box 18">
          <a:extLst>
            <a:ext uri="{FF2B5EF4-FFF2-40B4-BE49-F238E27FC236}">
              <a16:creationId xmlns:a16="http://schemas.microsoft.com/office/drawing/2014/main" id="{1CFA35F0-81BF-4A0A-BFEA-ECF156EB34B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2993" name="Text Box 19">
          <a:extLst>
            <a:ext uri="{FF2B5EF4-FFF2-40B4-BE49-F238E27FC236}">
              <a16:creationId xmlns:a16="http://schemas.microsoft.com/office/drawing/2014/main" id="{71D9EBCD-B886-403A-AB57-B8E045939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2994" name="Text Box 16">
          <a:extLst>
            <a:ext uri="{FF2B5EF4-FFF2-40B4-BE49-F238E27FC236}">
              <a16:creationId xmlns:a16="http://schemas.microsoft.com/office/drawing/2014/main" id="{2FEC13D7-979B-4317-BF25-13E6C9942C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2995" name="Text Box 17">
          <a:extLst>
            <a:ext uri="{FF2B5EF4-FFF2-40B4-BE49-F238E27FC236}">
              <a16:creationId xmlns:a16="http://schemas.microsoft.com/office/drawing/2014/main" id="{AC516F47-3365-43BC-945F-A325D12DD4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2996" name="Text Box 18">
          <a:extLst>
            <a:ext uri="{FF2B5EF4-FFF2-40B4-BE49-F238E27FC236}">
              <a16:creationId xmlns:a16="http://schemas.microsoft.com/office/drawing/2014/main" id="{37E55FAE-F99D-422C-94BB-F7EC4D0B4D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2997" name="Text Box 19">
          <a:extLst>
            <a:ext uri="{FF2B5EF4-FFF2-40B4-BE49-F238E27FC236}">
              <a16:creationId xmlns:a16="http://schemas.microsoft.com/office/drawing/2014/main" id="{0F3B9798-BF04-4C2F-9270-5F346E73B34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56743"/>
    <xdr:sp macro="" textlink="">
      <xdr:nvSpPr>
        <xdr:cNvPr id="2998" name="Text Box 15">
          <a:extLst>
            <a:ext uri="{FF2B5EF4-FFF2-40B4-BE49-F238E27FC236}">
              <a16:creationId xmlns:a16="http://schemas.microsoft.com/office/drawing/2014/main" id="{9A614F17-A5DF-4900-B094-B70D7A6C133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2999" name="Text Box 15">
          <a:extLst>
            <a:ext uri="{FF2B5EF4-FFF2-40B4-BE49-F238E27FC236}">
              <a16:creationId xmlns:a16="http://schemas.microsoft.com/office/drawing/2014/main" id="{C80C5E1F-780A-4877-AED6-50D09930702C}"/>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504825</xdr:rowOff>
    </xdr:from>
    <xdr:ext cx="95250" cy="442269"/>
    <xdr:sp macro="" textlink="">
      <xdr:nvSpPr>
        <xdr:cNvPr id="3000" name="Text Box 15">
          <a:extLst>
            <a:ext uri="{FF2B5EF4-FFF2-40B4-BE49-F238E27FC236}">
              <a16:creationId xmlns:a16="http://schemas.microsoft.com/office/drawing/2014/main" id="{F50FE8BD-6230-4529-B72F-41EDA35DB96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3001" name="Text Box 15">
          <a:extLst>
            <a:ext uri="{FF2B5EF4-FFF2-40B4-BE49-F238E27FC236}">
              <a16:creationId xmlns:a16="http://schemas.microsoft.com/office/drawing/2014/main" id="{A4F79130-1A25-49F2-BD0C-3F312F36824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3002" name="Text Box 15">
          <a:extLst>
            <a:ext uri="{FF2B5EF4-FFF2-40B4-BE49-F238E27FC236}">
              <a16:creationId xmlns:a16="http://schemas.microsoft.com/office/drawing/2014/main" id="{697CF567-D87E-44D0-8E16-B9CF85201C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213632"/>
    <xdr:sp macro="" textlink="">
      <xdr:nvSpPr>
        <xdr:cNvPr id="3003" name="Text Box 15">
          <a:extLst>
            <a:ext uri="{FF2B5EF4-FFF2-40B4-BE49-F238E27FC236}">
              <a16:creationId xmlns:a16="http://schemas.microsoft.com/office/drawing/2014/main" id="{7968CB9C-DCEB-45A7-8853-292CF0B3A14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04" name="Text Box 16">
          <a:extLst>
            <a:ext uri="{FF2B5EF4-FFF2-40B4-BE49-F238E27FC236}">
              <a16:creationId xmlns:a16="http://schemas.microsoft.com/office/drawing/2014/main" id="{0762CB3C-9ECF-498B-B854-DB5643ED51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05" name="Text Box 17">
          <a:extLst>
            <a:ext uri="{FF2B5EF4-FFF2-40B4-BE49-F238E27FC236}">
              <a16:creationId xmlns:a16="http://schemas.microsoft.com/office/drawing/2014/main" id="{4F400534-A5D5-418B-98D0-E093509BA0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06" name="Text Box 18">
          <a:extLst>
            <a:ext uri="{FF2B5EF4-FFF2-40B4-BE49-F238E27FC236}">
              <a16:creationId xmlns:a16="http://schemas.microsoft.com/office/drawing/2014/main" id="{EF91639C-9746-4721-A7B8-7D38965EB0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07" name="Text Box 19">
          <a:extLst>
            <a:ext uri="{FF2B5EF4-FFF2-40B4-BE49-F238E27FC236}">
              <a16:creationId xmlns:a16="http://schemas.microsoft.com/office/drawing/2014/main" id="{3ABE5C5F-1145-400B-A5CE-8B85E85FB8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08" name="Text Box 16">
          <a:extLst>
            <a:ext uri="{FF2B5EF4-FFF2-40B4-BE49-F238E27FC236}">
              <a16:creationId xmlns:a16="http://schemas.microsoft.com/office/drawing/2014/main" id="{23E5379B-17E3-4BC9-A59D-C0FE3C08070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09" name="Text Box 17">
          <a:extLst>
            <a:ext uri="{FF2B5EF4-FFF2-40B4-BE49-F238E27FC236}">
              <a16:creationId xmlns:a16="http://schemas.microsoft.com/office/drawing/2014/main" id="{2D8F3CAB-3485-4062-A60D-F6F66421B27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10" name="Text Box 18">
          <a:extLst>
            <a:ext uri="{FF2B5EF4-FFF2-40B4-BE49-F238E27FC236}">
              <a16:creationId xmlns:a16="http://schemas.microsoft.com/office/drawing/2014/main" id="{3D30241E-57E4-44DE-AF4E-6ECC3AD094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11" name="Text Box 19">
          <a:extLst>
            <a:ext uri="{FF2B5EF4-FFF2-40B4-BE49-F238E27FC236}">
              <a16:creationId xmlns:a16="http://schemas.microsoft.com/office/drawing/2014/main" id="{A4E34B09-709D-4ED6-97A7-37D3837289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12" name="Text Box 16">
          <a:extLst>
            <a:ext uri="{FF2B5EF4-FFF2-40B4-BE49-F238E27FC236}">
              <a16:creationId xmlns:a16="http://schemas.microsoft.com/office/drawing/2014/main" id="{A1224CF5-F2C5-41F7-83FF-D07227014B6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13" name="Text Box 17">
          <a:extLst>
            <a:ext uri="{FF2B5EF4-FFF2-40B4-BE49-F238E27FC236}">
              <a16:creationId xmlns:a16="http://schemas.microsoft.com/office/drawing/2014/main" id="{12F7F64F-6D4D-4188-ABF6-A7DE9106C39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14" name="Text Box 18">
          <a:extLst>
            <a:ext uri="{FF2B5EF4-FFF2-40B4-BE49-F238E27FC236}">
              <a16:creationId xmlns:a16="http://schemas.microsoft.com/office/drawing/2014/main" id="{2B901185-58DF-4992-BC97-963E2C2FF6E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015" name="Text Box 19">
          <a:extLst>
            <a:ext uri="{FF2B5EF4-FFF2-40B4-BE49-F238E27FC236}">
              <a16:creationId xmlns:a16="http://schemas.microsoft.com/office/drawing/2014/main" id="{41A31211-69F7-4CD1-8CAE-EDD7756802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3016" name="Text Box 15">
          <a:extLst>
            <a:ext uri="{FF2B5EF4-FFF2-40B4-BE49-F238E27FC236}">
              <a16:creationId xmlns:a16="http://schemas.microsoft.com/office/drawing/2014/main" id="{17522059-0081-41B2-87E6-E615317A4FA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17" name="Text Box 16">
          <a:extLst>
            <a:ext uri="{FF2B5EF4-FFF2-40B4-BE49-F238E27FC236}">
              <a16:creationId xmlns:a16="http://schemas.microsoft.com/office/drawing/2014/main" id="{95A22F5F-6E61-4ECF-A2E0-0BCFE19CB1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18" name="Text Box 17">
          <a:extLst>
            <a:ext uri="{FF2B5EF4-FFF2-40B4-BE49-F238E27FC236}">
              <a16:creationId xmlns:a16="http://schemas.microsoft.com/office/drawing/2014/main" id="{639349FF-75EF-4E4E-B8F0-4B909A06FC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19" name="Text Box 18">
          <a:extLst>
            <a:ext uri="{FF2B5EF4-FFF2-40B4-BE49-F238E27FC236}">
              <a16:creationId xmlns:a16="http://schemas.microsoft.com/office/drawing/2014/main" id="{72987BC2-3C70-443F-AADB-57363F1C82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20" name="Text Box 19">
          <a:extLst>
            <a:ext uri="{FF2B5EF4-FFF2-40B4-BE49-F238E27FC236}">
              <a16:creationId xmlns:a16="http://schemas.microsoft.com/office/drawing/2014/main" id="{06AD0EDC-458E-4B95-95C5-E43BD76BDB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3021" name="Text Box 15">
          <a:extLst>
            <a:ext uri="{FF2B5EF4-FFF2-40B4-BE49-F238E27FC236}">
              <a16:creationId xmlns:a16="http://schemas.microsoft.com/office/drawing/2014/main" id="{46778F98-717C-4625-83C6-31005FD10E2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22" name="Text Box 16">
          <a:extLst>
            <a:ext uri="{FF2B5EF4-FFF2-40B4-BE49-F238E27FC236}">
              <a16:creationId xmlns:a16="http://schemas.microsoft.com/office/drawing/2014/main" id="{9ABB91B8-DEF1-485B-B7C7-C8D22291714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23" name="Text Box 17">
          <a:extLst>
            <a:ext uri="{FF2B5EF4-FFF2-40B4-BE49-F238E27FC236}">
              <a16:creationId xmlns:a16="http://schemas.microsoft.com/office/drawing/2014/main" id="{278C79FA-D1EB-45F3-AB82-B2F22220E2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24" name="Text Box 18">
          <a:extLst>
            <a:ext uri="{FF2B5EF4-FFF2-40B4-BE49-F238E27FC236}">
              <a16:creationId xmlns:a16="http://schemas.microsoft.com/office/drawing/2014/main" id="{D6875343-B561-40BD-B78F-CD8AB98F84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25" name="Text Box 16">
          <a:extLst>
            <a:ext uri="{FF2B5EF4-FFF2-40B4-BE49-F238E27FC236}">
              <a16:creationId xmlns:a16="http://schemas.microsoft.com/office/drawing/2014/main" id="{FFEDE923-A860-46CD-80EF-7BCC9398FA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26" name="Text Box 17">
          <a:extLst>
            <a:ext uri="{FF2B5EF4-FFF2-40B4-BE49-F238E27FC236}">
              <a16:creationId xmlns:a16="http://schemas.microsoft.com/office/drawing/2014/main" id="{FFDF5DDC-EE8E-4468-A996-6E2E56A7CB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27" name="Text Box 18">
          <a:extLst>
            <a:ext uri="{FF2B5EF4-FFF2-40B4-BE49-F238E27FC236}">
              <a16:creationId xmlns:a16="http://schemas.microsoft.com/office/drawing/2014/main" id="{D3D5968A-BD65-4DF7-8FBA-7038AEC903B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28" name="Text Box 19">
          <a:extLst>
            <a:ext uri="{FF2B5EF4-FFF2-40B4-BE49-F238E27FC236}">
              <a16:creationId xmlns:a16="http://schemas.microsoft.com/office/drawing/2014/main" id="{8891384E-9941-49AF-8F29-EAA7E3D9DA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29" name="Text Box 16">
          <a:extLst>
            <a:ext uri="{FF2B5EF4-FFF2-40B4-BE49-F238E27FC236}">
              <a16:creationId xmlns:a16="http://schemas.microsoft.com/office/drawing/2014/main" id="{AB0D4E16-E3E5-442A-9ED1-B0820B5A0E0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30" name="Text Box 17">
          <a:extLst>
            <a:ext uri="{FF2B5EF4-FFF2-40B4-BE49-F238E27FC236}">
              <a16:creationId xmlns:a16="http://schemas.microsoft.com/office/drawing/2014/main" id="{84494B91-30D1-49B1-A44C-7B74A9399A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31" name="Text Box 18">
          <a:extLst>
            <a:ext uri="{FF2B5EF4-FFF2-40B4-BE49-F238E27FC236}">
              <a16:creationId xmlns:a16="http://schemas.microsoft.com/office/drawing/2014/main" id="{EAB14198-E9F0-463D-8132-696B041018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58</xdr:row>
      <xdr:rowOff>170392</xdr:rowOff>
    </xdr:from>
    <xdr:ext cx="95250" cy="213632"/>
    <xdr:sp macro="" textlink="">
      <xdr:nvSpPr>
        <xdr:cNvPr id="3032" name="Text Box 15">
          <a:extLst>
            <a:ext uri="{FF2B5EF4-FFF2-40B4-BE49-F238E27FC236}">
              <a16:creationId xmlns:a16="http://schemas.microsoft.com/office/drawing/2014/main" id="{BECAD7BE-5B0C-4429-AAF3-86A50AF8FA2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33" name="Text Box 16">
          <a:extLst>
            <a:ext uri="{FF2B5EF4-FFF2-40B4-BE49-F238E27FC236}">
              <a16:creationId xmlns:a16="http://schemas.microsoft.com/office/drawing/2014/main" id="{A798BCDE-AAF4-4C77-923A-2B5E0CBC76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34" name="Text Box 17">
          <a:extLst>
            <a:ext uri="{FF2B5EF4-FFF2-40B4-BE49-F238E27FC236}">
              <a16:creationId xmlns:a16="http://schemas.microsoft.com/office/drawing/2014/main" id="{B36848E8-64C6-410B-89EC-7442F2D04F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35" name="Text Box 18">
          <a:extLst>
            <a:ext uri="{FF2B5EF4-FFF2-40B4-BE49-F238E27FC236}">
              <a16:creationId xmlns:a16="http://schemas.microsoft.com/office/drawing/2014/main" id="{BC5BB572-72E1-4F5D-A3B2-3B5DBCD0CD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36" name="Text Box 19">
          <a:extLst>
            <a:ext uri="{FF2B5EF4-FFF2-40B4-BE49-F238E27FC236}">
              <a16:creationId xmlns:a16="http://schemas.microsoft.com/office/drawing/2014/main" id="{B7841915-491E-4C17-BA49-716758ED55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37" name="Text Box 16">
          <a:extLst>
            <a:ext uri="{FF2B5EF4-FFF2-40B4-BE49-F238E27FC236}">
              <a16:creationId xmlns:a16="http://schemas.microsoft.com/office/drawing/2014/main" id="{360428EE-AFDD-4697-A7FE-6C8BDDF7CE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38" name="Text Box 17">
          <a:extLst>
            <a:ext uri="{FF2B5EF4-FFF2-40B4-BE49-F238E27FC236}">
              <a16:creationId xmlns:a16="http://schemas.microsoft.com/office/drawing/2014/main" id="{1B0EC03E-41ED-4D47-B54C-939D7493DFE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39" name="Text Box 18">
          <a:extLst>
            <a:ext uri="{FF2B5EF4-FFF2-40B4-BE49-F238E27FC236}">
              <a16:creationId xmlns:a16="http://schemas.microsoft.com/office/drawing/2014/main" id="{C50D9D37-A235-4A35-B71B-253638C4671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40" name="Text Box 19">
          <a:extLst>
            <a:ext uri="{FF2B5EF4-FFF2-40B4-BE49-F238E27FC236}">
              <a16:creationId xmlns:a16="http://schemas.microsoft.com/office/drawing/2014/main" id="{0A331B10-9053-4817-B09E-B5BF95F15DB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041" name="Text Box 16">
          <a:extLst>
            <a:ext uri="{FF2B5EF4-FFF2-40B4-BE49-F238E27FC236}">
              <a16:creationId xmlns:a16="http://schemas.microsoft.com/office/drawing/2014/main" id="{7BC43391-872F-44F4-9F29-808AC1F3BED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042" name="Text Box 17">
          <a:extLst>
            <a:ext uri="{FF2B5EF4-FFF2-40B4-BE49-F238E27FC236}">
              <a16:creationId xmlns:a16="http://schemas.microsoft.com/office/drawing/2014/main" id="{60F4D6E0-DD6B-4B1A-B3CA-954B82924D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043" name="Text Box 18">
          <a:extLst>
            <a:ext uri="{FF2B5EF4-FFF2-40B4-BE49-F238E27FC236}">
              <a16:creationId xmlns:a16="http://schemas.microsoft.com/office/drawing/2014/main" id="{A4F5FE43-AE83-462D-922E-1E5C9DC774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55</xdr:row>
      <xdr:rowOff>0</xdr:rowOff>
    </xdr:from>
    <xdr:ext cx="95250" cy="171450"/>
    <xdr:sp macro="" textlink="">
      <xdr:nvSpPr>
        <xdr:cNvPr id="3044" name="Text Box 19">
          <a:extLst>
            <a:ext uri="{FF2B5EF4-FFF2-40B4-BE49-F238E27FC236}">
              <a16:creationId xmlns:a16="http://schemas.microsoft.com/office/drawing/2014/main" id="{E2D21CFB-8607-4E7C-9BD6-17015D56ACA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3045" name="Text Box 15">
          <a:extLst>
            <a:ext uri="{FF2B5EF4-FFF2-40B4-BE49-F238E27FC236}">
              <a16:creationId xmlns:a16="http://schemas.microsoft.com/office/drawing/2014/main" id="{9CCB73F8-F16D-4687-BEE4-9424BAA5DD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46" name="Text Box 16">
          <a:extLst>
            <a:ext uri="{FF2B5EF4-FFF2-40B4-BE49-F238E27FC236}">
              <a16:creationId xmlns:a16="http://schemas.microsoft.com/office/drawing/2014/main" id="{5C2B51B4-DDE4-4E52-9D04-0128FD88017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47" name="Text Box 17">
          <a:extLst>
            <a:ext uri="{FF2B5EF4-FFF2-40B4-BE49-F238E27FC236}">
              <a16:creationId xmlns:a16="http://schemas.microsoft.com/office/drawing/2014/main" id="{96D4523F-54F2-4404-A667-F6DAA91771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48" name="Text Box 18">
          <a:extLst>
            <a:ext uri="{FF2B5EF4-FFF2-40B4-BE49-F238E27FC236}">
              <a16:creationId xmlns:a16="http://schemas.microsoft.com/office/drawing/2014/main" id="{8AE36D4F-2512-4701-AC59-4A0B63D86DF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0</xdr:rowOff>
    </xdr:from>
    <xdr:ext cx="95250" cy="171450"/>
    <xdr:sp macro="" textlink="">
      <xdr:nvSpPr>
        <xdr:cNvPr id="3049" name="Text Box 19">
          <a:extLst>
            <a:ext uri="{FF2B5EF4-FFF2-40B4-BE49-F238E27FC236}">
              <a16:creationId xmlns:a16="http://schemas.microsoft.com/office/drawing/2014/main" id="{E60E56AD-BDC8-4CA8-B053-8C114102B9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50" name="Text Box 16">
          <a:extLst>
            <a:ext uri="{FF2B5EF4-FFF2-40B4-BE49-F238E27FC236}">
              <a16:creationId xmlns:a16="http://schemas.microsoft.com/office/drawing/2014/main" id="{55D32B8E-7EEA-40FA-B30E-78D7D5644E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0</xdr:rowOff>
    </xdr:from>
    <xdr:ext cx="95250" cy="171450"/>
    <xdr:sp macro="" textlink="">
      <xdr:nvSpPr>
        <xdr:cNvPr id="3051" name="Text Box 17">
          <a:extLst>
            <a:ext uri="{FF2B5EF4-FFF2-40B4-BE49-F238E27FC236}">
              <a16:creationId xmlns:a16="http://schemas.microsoft.com/office/drawing/2014/main" id="{58B42EB4-29F2-40C6-AD8E-4143447745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58</xdr:row>
      <xdr:rowOff>15875</xdr:rowOff>
    </xdr:from>
    <xdr:ext cx="95250" cy="171450"/>
    <xdr:sp macro="" textlink="">
      <xdr:nvSpPr>
        <xdr:cNvPr id="3052" name="Text Box 18">
          <a:extLst>
            <a:ext uri="{FF2B5EF4-FFF2-40B4-BE49-F238E27FC236}">
              <a16:creationId xmlns:a16="http://schemas.microsoft.com/office/drawing/2014/main" id="{68BCE6E6-64E0-47BA-B1DA-FCC4AB53C37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53" name="Text Box 16">
          <a:extLst>
            <a:ext uri="{FF2B5EF4-FFF2-40B4-BE49-F238E27FC236}">
              <a16:creationId xmlns:a16="http://schemas.microsoft.com/office/drawing/2014/main" id="{31A99D19-A719-4CAF-9179-6BB581FA8E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54" name="Text Box 17">
          <a:extLst>
            <a:ext uri="{FF2B5EF4-FFF2-40B4-BE49-F238E27FC236}">
              <a16:creationId xmlns:a16="http://schemas.microsoft.com/office/drawing/2014/main" id="{0CB3BBDB-6244-480E-B564-904A2C120E6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55" name="Text Box 18">
          <a:extLst>
            <a:ext uri="{FF2B5EF4-FFF2-40B4-BE49-F238E27FC236}">
              <a16:creationId xmlns:a16="http://schemas.microsoft.com/office/drawing/2014/main" id="{A460615B-1E70-4939-BB5C-D221B99E8E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56" name="Text Box 19">
          <a:extLst>
            <a:ext uri="{FF2B5EF4-FFF2-40B4-BE49-F238E27FC236}">
              <a16:creationId xmlns:a16="http://schemas.microsoft.com/office/drawing/2014/main" id="{7AB73439-3F46-4DB7-9CC2-34CDAD7187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58</xdr:row>
      <xdr:rowOff>0</xdr:rowOff>
    </xdr:from>
    <xdr:ext cx="95250" cy="171450"/>
    <xdr:sp macro="" textlink="">
      <xdr:nvSpPr>
        <xdr:cNvPr id="3057" name="Text Box 16">
          <a:extLst>
            <a:ext uri="{FF2B5EF4-FFF2-40B4-BE49-F238E27FC236}">
              <a16:creationId xmlns:a16="http://schemas.microsoft.com/office/drawing/2014/main" id="{188AAFFF-DE39-42D1-BD9C-3DA908AA0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58</xdr:row>
      <xdr:rowOff>170392</xdr:rowOff>
    </xdr:from>
    <xdr:ext cx="95250" cy="213632"/>
    <xdr:sp macro="" textlink="">
      <xdr:nvSpPr>
        <xdr:cNvPr id="3058" name="Text Box 15">
          <a:extLst>
            <a:ext uri="{FF2B5EF4-FFF2-40B4-BE49-F238E27FC236}">
              <a16:creationId xmlns:a16="http://schemas.microsoft.com/office/drawing/2014/main" id="{1E7D4541-05F8-49BA-9B09-42B11ED63DF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3059" name="Text Box 15">
          <a:extLst>
            <a:ext uri="{FF2B5EF4-FFF2-40B4-BE49-F238E27FC236}">
              <a16:creationId xmlns:a16="http://schemas.microsoft.com/office/drawing/2014/main" id="{838C0675-F971-406F-98CB-528901526AE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442269"/>
    <xdr:sp macro="" textlink="">
      <xdr:nvSpPr>
        <xdr:cNvPr id="3060" name="Text Box 15">
          <a:extLst>
            <a:ext uri="{FF2B5EF4-FFF2-40B4-BE49-F238E27FC236}">
              <a16:creationId xmlns:a16="http://schemas.microsoft.com/office/drawing/2014/main" id="{F70AEAEE-251B-4C1F-991F-EA9FECE1C53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504825</xdr:rowOff>
    </xdr:from>
    <xdr:ext cx="95250" cy="442269"/>
    <xdr:sp macro="" textlink="">
      <xdr:nvSpPr>
        <xdr:cNvPr id="3061" name="Text Box 15">
          <a:extLst>
            <a:ext uri="{FF2B5EF4-FFF2-40B4-BE49-F238E27FC236}">
              <a16:creationId xmlns:a16="http://schemas.microsoft.com/office/drawing/2014/main" id="{CC7966E5-DA18-43E0-99E8-843C09BFF7DD}"/>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062" name="Text Box 15">
          <a:extLst>
            <a:ext uri="{FF2B5EF4-FFF2-40B4-BE49-F238E27FC236}">
              <a16:creationId xmlns:a16="http://schemas.microsoft.com/office/drawing/2014/main" id="{72D50B00-72B2-431E-822A-9F81F8E67BC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3063" name="Text Box 15">
          <a:extLst>
            <a:ext uri="{FF2B5EF4-FFF2-40B4-BE49-F238E27FC236}">
              <a16:creationId xmlns:a16="http://schemas.microsoft.com/office/drawing/2014/main" id="{3FA1077A-0E8E-45A5-BF6E-9CAA7D33C06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58</xdr:row>
      <xdr:rowOff>170392</xdr:rowOff>
    </xdr:from>
    <xdr:ext cx="95250" cy="213632"/>
    <xdr:sp macro="" textlink="">
      <xdr:nvSpPr>
        <xdr:cNvPr id="3064" name="Text Box 15">
          <a:extLst>
            <a:ext uri="{FF2B5EF4-FFF2-40B4-BE49-F238E27FC236}">
              <a16:creationId xmlns:a16="http://schemas.microsoft.com/office/drawing/2014/main" id="{AE4743FF-B055-472A-AD16-89B78EA6056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065" name="Text Box 16">
          <a:extLst>
            <a:ext uri="{FF2B5EF4-FFF2-40B4-BE49-F238E27FC236}">
              <a16:creationId xmlns:a16="http://schemas.microsoft.com/office/drawing/2014/main" id="{97A4E41B-3CBB-45BB-B402-0CB8D168AB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066" name="Text Box 17">
          <a:extLst>
            <a:ext uri="{FF2B5EF4-FFF2-40B4-BE49-F238E27FC236}">
              <a16:creationId xmlns:a16="http://schemas.microsoft.com/office/drawing/2014/main" id="{FA926BFB-6165-4FB8-8748-55F6D5B8E2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067" name="Text Box 18">
          <a:extLst>
            <a:ext uri="{FF2B5EF4-FFF2-40B4-BE49-F238E27FC236}">
              <a16:creationId xmlns:a16="http://schemas.microsoft.com/office/drawing/2014/main" id="{C08174A4-1FA9-4696-9C2D-BD69EF6BD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068" name="Text Box 19">
          <a:extLst>
            <a:ext uri="{FF2B5EF4-FFF2-40B4-BE49-F238E27FC236}">
              <a16:creationId xmlns:a16="http://schemas.microsoft.com/office/drawing/2014/main" id="{5A1D4C87-7479-45AF-8E99-2D017E6D34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069" name="Text Box 16">
          <a:extLst>
            <a:ext uri="{FF2B5EF4-FFF2-40B4-BE49-F238E27FC236}">
              <a16:creationId xmlns:a16="http://schemas.microsoft.com/office/drawing/2014/main" id="{ACA2156A-9364-42A4-9AE3-94FA79E693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070" name="Text Box 17">
          <a:extLst>
            <a:ext uri="{FF2B5EF4-FFF2-40B4-BE49-F238E27FC236}">
              <a16:creationId xmlns:a16="http://schemas.microsoft.com/office/drawing/2014/main" id="{6559CC3E-1E21-4E94-86A7-21C142A8CB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071" name="Text Box 18">
          <a:extLst>
            <a:ext uri="{FF2B5EF4-FFF2-40B4-BE49-F238E27FC236}">
              <a16:creationId xmlns:a16="http://schemas.microsoft.com/office/drawing/2014/main" id="{C3F664B6-A9FE-491F-9891-50C2E153183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072" name="Text Box 19">
          <a:extLst>
            <a:ext uri="{FF2B5EF4-FFF2-40B4-BE49-F238E27FC236}">
              <a16:creationId xmlns:a16="http://schemas.microsoft.com/office/drawing/2014/main" id="{28C5B9A4-C44B-4A0B-A449-F228C42A966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073" name="Text Box 16">
          <a:extLst>
            <a:ext uri="{FF2B5EF4-FFF2-40B4-BE49-F238E27FC236}">
              <a16:creationId xmlns:a16="http://schemas.microsoft.com/office/drawing/2014/main" id="{704A345C-BC1B-4E70-8934-03C6017FFCE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074" name="Text Box 17">
          <a:extLst>
            <a:ext uri="{FF2B5EF4-FFF2-40B4-BE49-F238E27FC236}">
              <a16:creationId xmlns:a16="http://schemas.microsoft.com/office/drawing/2014/main" id="{F9877087-676D-4293-8365-2D0E23C775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075" name="Text Box 18">
          <a:extLst>
            <a:ext uri="{FF2B5EF4-FFF2-40B4-BE49-F238E27FC236}">
              <a16:creationId xmlns:a16="http://schemas.microsoft.com/office/drawing/2014/main" id="{649E7B80-AB1A-4785-A9C0-30F52DDB015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076" name="Text Box 19">
          <a:extLst>
            <a:ext uri="{FF2B5EF4-FFF2-40B4-BE49-F238E27FC236}">
              <a16:creationId xmlns:a16="http://schemas.microsoft.com/office/drawing/2014/main" id="{D2E1150F-A65E-4373-8BB7-C348852B743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3077" name="Text Box 15">
          <a:extLst>
            <a:ext uri="{FF2B5EF4-FFF2-40B4-BE49-F238E27FC236}">
              <a16:creationId xmlns:a16="http://schemas.microsoft.com/office/drawing/2014/main" id="{E22CD5BB-7C63-49EB-8325-9D4DFE0A5CA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078" name="Text Box 16">
          <a:extLst>
            <a:ext uri="{FF2B5EF4-FFF2-40B4-BE49-F238E27FC236}">
              <a16:creationId xmlns:a16="http://schemas.microsoft.com/office/drawing/2014/main" id="{2ECBE0DD-0F68-43D5-B138-B6122FED647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079" name="Text Box 17">
          <a:extLst>
            <a:ext uri="{FF2B5EF4-FFF2-40B4-BE49-F238E27FC236}">
              <a16:creationId xmlns:a16="http://schemas.microsoft.com/office/drawing/2014/main" id="{098F2A7E-2491-4EAE-A6E8-A96F1359F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080" name="Text Box 18">
          <a:extLst>
            <a:ext uri="{FF2B5EF4-FFF2-40B4-BE49-F238E27FC236}">
              <a16:creationId xmlns:a16="http://schemas.microsoft.com/office/drawing/2014/main" id="{7787D6B7-049A-4621-B7A2-862F6B87A0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081" name="Text Box 19">
          <a:extLst>
            <a:ext uri="{FF2B5EF4-FFF2-40B4-BE49-F238E27FC236}">
              <a16:creationId xmlns:a16="http://schemas.microsoft.com/office/drawing/2014/main" id="{DF8502DF-AC8C-4751-B81D-B98809883C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082" name="Text Box 16">
          <a:extLst>
            <a:ext uri="{FF2B5EF4-FFF2-40B4-BE49-F238E27FC236}">
              <a16:creationId xmlns:a16="http://schemas.microsoft.com/office/drawing/2014/main" id="{CA3E8FB4-09A4-4AF5-81AB-C280CF814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083" name="Text Box 17">
          <a:extLst>
            <a:ext uri="{FF2B5EF4-FFF2-40B4-BE49-F238E27FC236}">
              <a16:creationId xmlns:a16="http://schemas.microsoft.com/office/drawing/2014/main" id="{D5CF7394-6B9D-4BF2-A9EE-371B5A076D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084" name="Text Box 18">
          <a:extLst>
            <a:ext uri="{FF2B5EF4-FFF2-40B4-BE49-F238E27FC236}">
              <a16:creationId xmlns:a16="http://schemas.microsoft.com/office/drawing/2014/main" id="{8E470420-F86C-41EC-8BFF-D4722E4D07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085" name="Text Box 16">
          <a:extLst>
            <a:ext uri="{FF2B5EF4-FFF2-40B4-BE49-F238E27FC236}">
              <a16:creationId xmlns:a16="http://schemas.microsoft.com/office/drawing/2014/main" id="{38D6734D-29B2-46C2-8A74-B348E3945FE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086" name="Text Box 17">
          <a:extLst>
            <a:ext uri="{FF2B5EF4-FFF2-40B4-BE49-F238E27FC236}">
              <a16:creationId xmlns:a16="http://schemas.microsoft.com/office/drawing/2014/main" id="{14292551-39C7-472B-808B-7FA518FDE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087" name="Text Box 18">
          <a:extLst>
            <a:ext uri="{FF2B5EF4-FFF2-40B4-BE49-F238E27FC236}">
              <a16:creationId xmlns:a16="http://schemas.microsoft.com/office/drawing/2014/main" id="{B44BA253-507F-450B-9D5F-51EA0ED26B9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088" name="Text Box 19">
          <a:extLst>
            <a:ext uri="{FF2B5EF4-FFF2-40B4-BE49-F238E27FC236}">
              <a16:creationId xmlns:a16="http://schemas.microsoft.com/office/drawing/2014/main" id="{A3B6E495-7893-4EA5-B527-677A0541F0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089" name="Text Box 16">
          <a:extLst>
            <a:ext uri="{FF2B5EF4-FFF2-40B4-BE49-F238E27FC236}">
              <a16:creationId xmlns:a16="http://schemas.microsoft.com/office/drawing/2014/main" id="{1603A4D3-34FB-401B-923D-83ABBCD90B0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090" name="Text Box 17">
          <a:extLst>
            <a:ext uri="{FF2B5EF4-FFF2-40B4-BE49-F238E27FC236}">
              <a16:creationId xmlns:a16="http://schemas.microsoft.com/office/drawing/2014/main" id="{CF887C0C-28AF-4191-B0E1-53F3766137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091" name="Text Box 18">
          <a:extLst>
            <a:ext uri="{FF2B5EF4-FFF2-40B4-BE49-F238E27FC236}">
              <a16:creationId xmlns:a16="http://schemas.microsoft.com/office/drawing/2014/main" id="{43F09544-B676-40F8-800E-47A13EA82C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092" name="Text Box 19">
          <a:extLst>
            <a:ext uri="{FF2B5EF4-FFF2-40B4-BE49-F238E27FC236}">
              <a16:creationId xmlns:a16="http://schemas.microsoft.com/office/drawing/2014/main" id="{B9A6AD02-1B6D-41B1-8690-6660525B0D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56743"/>
    <xdr:sp macro="" textlink="">
      <xdr:nvSpPr>
        <xdr:cNvPr id="3093" name="Text Box 15">
          <a:extLst>
            <a:ext uri="{FF2B5EF4-FFF2-40B4-BE49-F238E27FC236}">
              <a16:creationId xmlns:a16="http://schemas.microsoft.com/office/drawing/2014/main" id="{013D0619-9819-4445-B7F4-56FE4E721B39}"/>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442269"/>
    <xdr:sp macro="" textlink="">
      <xdr:nvSpPr>
        <xdr:cNvPr id="3094" name="Text Box 15">
          <a:extLst>
            <a:ext uri="{FF2B5EF4-FFF2-40B4-BE49-F238E27FC236}">
              <a16:creationId xmlns:a16="http://schemas.microsoft.com/office/drawing/2014/main" id="{3C515715-177E-45F8-8F74-D7E7724336A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504825</xdr:rowOff>
    </xdr:from>
    <xdr:ext cx="95250" cy="442269"/>
    <xdr:sp macro="" textlink="">
      <xdr:nvSpPr>
        <xdr:cNvPr id="3095" name="Text Box 15">
          <a:extLst>
            <a:ext uri="{FF2B5EF4-FFF2-40B4-BE49-F238E27FC236}">
              <a16:creationId xmlns:a16="http://schemas.microsoft.com/office/drawing/2014/main" id="{D89AA4A8-23BE-4F20-9DFF-0CC3F11535D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3096" name="Text Box 15">
          <a:extLst>
            <a:ext uri="{FF2B5EF4-FFF2-40B4-BE49-F238E27FC236}">
              <a16:creationId xmlns:a16="http://schemas.microsoft.com/office/drawing/2014/main" id="{E6338DC0-679E-4243-8A07-ABF4E824641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3097" name="Text Box 15">
          <a:extLst>
            <a:ext uri="{FF2B5EF4-FFF2-40B4-BE49-F238E27FC236}">
              <a16:creationId xmlns:a16="http://schemas.microsoft.com/office/drawing/2014/main" id="{CFCE5663-770D-48A9-8973-0FE3BC2F55A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213632"/>
    <xdr:sp macro="" textlink="">
      <xdr:nvSpPr>
        <xdr:cNvPr id="3098" name="Text Box 15">
          <a:extLst>
            <a:ext uri="{FF2B5EF4-FFF2-40B4-BE49-F238E27FC236}">
              <a16:creationId xmlns:a16="http://schemas.microsoft.com/office/drawing/2014/main" id="{B65C2D3F-00FF-4A7F-9156-28BD348971A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099" name="Text Box 16">
          <a:extLst>
            <a:ext uri="{FF2B5EF4-FFF2-40B4-BE49-F238E27FC236}">
              <a16:creationId xmlns:a16="http://schemas.microsoft.com/office/drawing/2014/main" id="{06A91FA8-3EC2-4CB8-B2B7-660BC17776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00" name="Text Box 17">
          <a:extLst>
            <a:ext uri="{FF2B5EF4-FFF2-40B4-BE49-F238E27FC236}">
              <a16:creationId xmlns:a16="http://schemas.microsoft.com/office/drawing/2014/main" id="{48E87E8F-7057-465B-885C-91A999491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01" name="Text Box 18">
          <a:extLst>
            <a:ext uri="{FF2B5EF4-FFF2-40B4-BE49-F238E27FC236}">
              <a16:creationId xmlns:a16="http://schemas.microsoft.com/office/drawing/2014/main" id="{BADAD68A-1CCC-4DC3-ADA7-15A8260226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02" name="Text Box 19">
          <a:extLst>
            <a:ext uri="{FF2B5EF4-FFF2-40B4-BE49-F238E27FC236}">
              <a16:creationId xmlns:a16="http://schemas.microsoft.com/office/drawing/2014/main" id="{809E0B50-9DFE-4747-A88A-115A6C4E70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03" name="Text Box 16">
          <a:extLst>
            <a:ext uri="{FF2B5EF4-FFF2-40B4-BE49-F238E27FC236}">
              <a16:creationId xmlns:a16="http://schemas.microsoft.com/office/drawing/2014/main" id="{A420A98A-6928-4A97-858A-52537183616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04" name="Text Box 17">
          <a:extLst>
            <a:ext uri="{FF2B5EF4-FFF2-40B4-BE49-F238E27FC236}">
              <a16:creationId xmlns:a16="http://schemas.microsoft.com/office/drawing/2014/main" id="{2FB3DA85-3DBD-4437-90E1-90143EE0EF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05" name="Text Box 18">
          <a:extLst>
            <a:ext uri="{FF2B5EF4-FFF2-40B4-BE49-F238E27FC236}">
              <a16:creationId xmlns:a16="http://schemas.microsoft.com/office/drawing/2014/main" id="{4F05676E-38BA-43EE-A7C8-1A2412D09FB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06" name="Text Box 19">
          <a:extLst>
            <a:ext uri="{FF2B5EF4-FFF2-40B4-BE49-F238E27FC236}">
              <a16:creationId xmlns:a16="http://schemas.microsoft.com/office/drawing/2014/main" id="{33704A77-C6AF-4AC3-BB93-AC95418A402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07" name="Text Box 16">
          <a:extLst>
            <a:ext uri="{FF2B5EF4-FFF2-40B4-BE49-F238E27FC236}">
              <a16:creationId xmlns:a16="http://schemas.microsoft.com/office/drawing/2014/main" id="{4E82D7C1-E099-49A6-B240-0E37D235F99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08" name="Text Box 17">
          <a:extLst>
            <a:ext uri="{FF2B5EF4-FFF2-40B4-BE49-F238E27FC236}">
              <a16:creationId xmlns:a16="http://schemas.microsoft.com/office/drawing/2014/main" id="{44F3C9BB-DC4A-4235-B9F3-D59F46CDC62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09" name="Text Box 18">
          <a:extLst>
            <a:ext uri="{FF2B5EF4-FFF2-40B4-BE49-F238E27FC236}">
              <a16:creationId xmlns:a16="http://schemas.microsoft.com/office/drawing/2014/main" id="{DE39421B-DA52-47F8-8A5D-725EDC9639D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110" name="Text Box 19">
          <a:extLst>
            <a:ext uri="{FF2B5EF4-FFF2-40B4-BE49-F238E27FC236}">
              <a16:creationId xmlns:a16="http://schemas.microsoft.com/office/drawing/2014/main" id="{4218FF8E-D826-4283-A722-EFE9AB0947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3111" name="Text Box 15">
          <a:extLst>
            <a:ext uri="{FF2B5EF4-FFF2-40B4-BE49-F238E27FC236}">
              <a16:creationId xmlns:a16="http://schemas.microsoft.com/office/drawing/2014/main" id="{438649A6-C534-4AC0-A99A-EAF5C320031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12" name="Text Box 16">
          <a:extLst>
            <a:ext uri="{FF2B5EF4-FFF2-40B4-BE49-F238E27FC236}">
              <a16:creationId xmlns:a16="http://schemas.microsoft.com/office/drawing/2014/main" id="{89D3E434-A6AF-4A3E-8D4A-60A4D1F04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13" name="Text Box 17">
          <a:extLst>
            <a:ext uri="{FF2B5EF4-FFF2-40B4-BE49-F238E27FC236}">
              <a16:creationId xmlns:a16="http://schemas.microsoft.com/office/drawing/2014/main" id="{F5B4B3CB-746A-453E-A923-8E7B4EE76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14" name="Text Box 18">
          <a:extLst>
            <a:ext uri="{FF2B5EF4-FFF2-40B4-BE49-F238E27FC236}">
              <a16:creationId xmlns:a16="http://schemas.microsoft.com/office/drawing/2014/main" id="{355CDED2-7CD2-4C3B-9802-4FD10A12BF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15" name="Text Box 19">
          <a:extLst>
            <a:ext uri="{FF2B5EF4-FFF2-40B4-BE49-F238E27FC236}">
              <a16:creationId xmlns:a16="http://schemas.microsoft.com/office/drawing/2014/main" id="{A8786F82-F7B7-4546-B2B7-D273A4FE8D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3116" name="Text Box 15">
          <a:extLst>
            <a:ext uri="{FF2B5EF4-FFF2-40B4-BE49-F238E27FC236}">
              <a16:creationId xmlns:a16="http://schemas.microsoft.com/office/drawing/2014/main" id="{593061A3-172E-4F22-8CE9-43878B00D61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17" name="Text Box 16">
          <a:extLst>
            <a:ext uri="{FF2B5EF4-FFF2-40B4-BE49-F238E27FC236}">
              <a16:creationId xmlns:a16="http://schemas.microsoft.com/office/drawing/2014/main" id="{57D123A4-49ED-470D-B467-B1F03E6FA0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18" name="Text Box 17">
          <a:extLst>
            <a:ext uri="{FF2B5EF4-FFF2-40B4-BE49-F238E27FC236}">
              <a16:creationId xmlns:a16="http://schemas.microsoft.com/office/drawing/2014/main" id="{5BF1E0EC-40E7-46EC-9E88-50944F179C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19" name="Text Box 18">
          <a:extLst>
            <a:ext uri="{FF2B5EF4-FFF2-40B4-BE49-F238E27FC236}">
              <a16:creationId xmlns:a16="http://schemas.microsoft.com/office/drawing/2014/main" id="{751AC10C-3BFF-4EC4-AE17-708DB7B7283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20" name="Text Box 16">
          <a:extLst>
            <a:ext uri="{FF2B5EF4-FFF2-40B4-BE49-F238E27FC236}">
              <a16:creationId xmlns:a16="http://schemas.microsoft.com/office/drawing/2014/main" id="{405E337E-7015-4D8A-ADD3-4AB32A0B72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21" name="Text Box 17">
          <a:extLst>
            <a:ext uri="{FF2B5EF4-FFF2-40B4-BE49-F238E27FC236}">
              <a16:creationId xmlns:a16="http://schemas.microsoft.com/office/drawing/2014/main" id="{C7548607-C1CA-46CC-ACBC-665DB4EDCD3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22" name="Text Box 18">
          <a:extLst>
            <a:ext uri="{FF2B5EF4-FFF2-40B4-BE49-F238E27FC236}">
              <a16:creationId xmlns:a16="http://schemas.microsoft.com/office/drawing/2014/main" id="{CCE11AB4-28F8-4BC0-B3F9-DBF77A284D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23" name="Text Box 19">
          <a:extLst>
            <a:ext uri="{FF2B5EF4-FFF2-40B4-BE49-F238E27FC236}">
              <a16:creationId xmlns:a16="http://schemas.microsoft.com/office/drawing/2014/main" id="{7D32E41E-AFD1-449E-B444-F8F640853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24" name="Text Box 16">
          <a:extLst>
            <a:ext uri="{FF2B5EF4-FFF2-40B4-BE49-F238E27FC236}">
              <a16:creationId xmlns:a16="http://schemas.microsoft.com/office/drawing/2014/main" id="{E90D0BE9-EA91-48AC-89BF-E33777CD46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25" name="Text Box 17">
          <a:extLst>
            <a:ext uri="{FF2B5EF4-FFF2-40B4-BE49-F238E27FC236}">
              <a16:creationId xmlns:a16="http://schemas.microsoft.com/office/drawing/2014/main" id="{FBCDC27E-BB65-48B4-B729-D5BF369C1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26" name="Text Box 18">
          <a:extLst>
            <a:ext uri="{FF2B5EF4-FFF2-40B4-BE49-F238E27FC236}">
              <a16:creationId xmlns:a16="http://schemas.microsoft.com/office/drawing/2014/main" id="{7B7615BB-C5B0-4407-A035-C2E162EA45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3127" name="Text Box 15">
          <a:extLst>
            <a:ext uri="{FF2B5EF4-FFF2-40B4-BE49-F238E27FC236}">
              <a16:creationId xmlns:a16="http://schemas.microsoft.com/office/drawing/2014/main" id="{556FE59C-16BC-4B47-ADEA-50173F2EC78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28" name="Text Box 16">
          <a:extLst>
            <a:ext uri="{FF2B5EF4-FFF2-40B4-BE49-F238E27FC236}">
              <a16:creationId xmlns:a16="http://schemas.microsoft.com/office/drawing/2014/main" id="{AB8DED25-5FA0-426F-84C1-9B4EA2E237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29" name="Text Box 17">
          <a:extLst>
            <a:ext uri="{FF2B5EF4-FFF2-40B4-BE49-F238E27FC236}">
              <a16:creationId xmlns:a16="http://schemas.microsoft.com/office/drawing/2014/main" id="{4C9AF8B9-0DA5-4C14-8612-070FA5797B5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30" name="Text Box 18">
          <a:extLst>
            <a:ext uri="{FF2B5EF4-FFF2-40B4-BE49-F238E27FC236}">
              <a16:creationId xmlns:a16="http://schemas.microsoft.com/office/drawing/2014/main" id="{E7B85EDF-37C5-41BE-BFBC-1AB7C96082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31" name="Text Box 19">
          <a:extLst>
            <a:ext uri="{FF2B5EF4-FFF2-40B4-BE49-F238E27FC236}">
              <a16:creationId xmlns:a16="http://schemas.microsoft.com/office/drawing/2014/main" id="{663EA74C-DA98-4578-BD26-27F09BF9FF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32" name="Text Box 16">
          <a:extLst>
            <a:ext uri="{FF2B5EF4-FFF2-40B4-BE49-F238E27FC236}">
              <a16:creationId xmlns:a16="http://schemas.microsoft.com/office/drawing/2014/main" id="{7D6031E7-7B69-4014-A8ED-9B04D752A8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33" name="Text Box 17">
          <a:extLst>
            <a:ext uri="{FF2B5EF4-FFF2-40B4-BE49-F238E27FC236}">
              <a16:creationId xmlns:a16="http://schemas.microsoft.com/office/drawing/2014/main" id="{B6266168-5028-4DF1-A544-92B5245312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34" name="Text Box 18">
          <a:extLst>
            <a:ext uri="{FF2B5EF4-FFF2-40B4-BE49-F238E27FC236}">
              <a16:creationId xmlns:a16="http://schemas.microsoft.com/office/drawing/2014/main" id="{5C1CF21A-2EDD-4AAA-B33B-486910884A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35" name="Text Box 19">
          <a:extLst>
            <a:ext uri="{FF2B5EF4-FFF2-40B4-BE49-F238E27FC236}">
              <a16:creationId xmlns:a16="http://schemas.microsoft.com/office/drawing/2014/main" id="{8C23201C-76EF-4D55-A6F3-7DB982B1CE4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136" name="Text Box 16">
          <a:extLst>
            <a:ext uri="{FF2B5EF4-FFF2-40B4-BE49-F238E27FC236}">
              <a16:creationId xmlns:a16="http://schemas.microsoft.com/office/drawing/2014/main" id="{F77A9A4A-1B15-4EDF-A6A4-59650A515D4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137" name="Text Box 17">
          <a:extLst>
            <a:ext uri="{FF2B5EF4-FFF2-40B4-BE49-F238E27FC236}">
              <a16:creationId xmlns:a16="http://schemas.microsoft.com/office/drawing/2014/main" id="{11A25950-036A-4974-AC46-E305403A34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138" name="Text Box 18">
          <a:extLst>
            <a:ext uri="{FF2B5EF4-FFF2-40B4-BE49-F238E27FC236}">
              <a16:creationId xmlns:a16="http://schemas.microsoft.com/office/drawing/2014/main" id="{04FA9B5A-9B69-470B-8BA4-29279964E37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59</xdr:row>
      <xdr:rowOff>0</xdr:rowOff>
    </xdr:from>
    <xdr:ext cx="95250" cy="171450"/>
    <xdr:sp macro="" textlink="">
      <xdr:nvSpPr>
        <xdr:cNvPr id="3139" name="Text Box 19">
          <a:extLst>
            <a:ext uri="{FF2B5EF4-FFF2-40B4-BE49-F238E27FC236}">
              <a16:creationId xmlns:a16="http://schemas.microsoft.com/office/drawing/2014/main" id="{525A6FD1-67D9-4F9A-8629-1E4A10123E8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3140" name="Text Box 15">
          <a:extLst>
            <a:ext uri="{FF2B5EF4-FFF2-40B4-BE49-F238E27FC236}">
              <a16:creationId xmlns:a16="http://schemas.microsoft.com/office/drawing/2014/main" id="{F605C4F2-6B27-42B9-9FCC-19F7461692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41" name="Text Box 16">
          <a:extLst>
            <a:ext uri="{FF2B5EF4-FFF2-40B4-BE49-F238E27FC236}">
              <a16:creationId xmlns:a16="http://schemas.microsoft.com/office/drawing/2014/main" id="{E542DCA6-5DD1-4C24-9C47-83D2271A5D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42" name="Text Box 17">
          <a:extLst>
            <a:ext uri="{FF2B5EF4-FFF2-40B4-BE49-F238E27FC236}">
              <a16:creationId xmlns:a16="http://schemas.microsoft.com/office/drawing/2014/main" id="{D9CB405E-04AB-47CD-AB05-6262C41AE6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43" name="Text Box 18">
          <a:extLst>
            <a:ext uri="{FF2B5EF4-FFF2-40B4-BE49-F238E27FC236}">
              <a16:creationId xmlns:a16="http://schemas.microsoft.com/office/drawing/2014/main" id="{7D0815E7-9E47-4908-B6EF-9DC3A3E5B00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3144" name="Text Box 19">
          <a:extLst>
            <a:ext uri="{FF2B5EF4-FFF2-40B4-BE49-F238E27FC236}">
              <a16:creationId xmlns:a16="http://schemas.microsoft.com/office/drawing/2014/main" id="{F119473A-39E8-416D-A0A0-5315ACC547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45" name="Text Box 16">
          <a:extLst>
            <a:ext uri="{FF2B5EF4-FFF2-40B4-BE49-F238E27FC236}">
              <a16:creationId xmlns:a16="http://schemas.microsoft.com/office/drawing/2014/main" id="{BB812462-3945-4FC5-9BA0-20F7D86456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3146" name="Text Box 17">
          <a:extLst>
            <a:ext uri="{FF2B5EF4-FFF2-40B4-BE49-F238E27FC236}">
              <a16:creationId xmlns:a16="http://schemas.microsoft.com/office/drawing/2014/main" id="{AF429E75-44E9-4042-BEC5-F45C009CC4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62</xdr:row>
      <xdr:rowOff>15875</xdr:rowOff>
    </xdr:from>
    <xdr:ext cx="95250" cy="171450"/>
    <xdr:sp macro="" textlink="">
      <xdr:nvSpPr>
        <xdr:cNvPr id="3147" name="Text Box 18">
          <a:extLst>
            <a:ext uri="{FF2B5EF4-FFF2-40B4-BE49-F238E27FC236}">
              <a16:creationId xmlns:a16="http://schemas.microsoft.com/office/drawing/2014/main" id="{8F9C1CCB-6A1C-4F0A-B694-7D2CAB21914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48" name="Text Box 16">
          <a:extLst>
            <a:ext uri="{FF2B5EF4-FFF2-40B4-BE49-F238E27FC236}">
              <a16:creationId xmlns:a16="http://schemas.microsoft.com/office/drawing/2014/main" id="{BCF617F5-D3D4-4F5C-8C9E-3F2AB224D3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49" name="Text Box 17">
          <a:extLst>
            <a:ext uri="{FF2B5EF4-FFF2-40B4-BE49-F238E27FC236}">
              <a16:creationId xmlns:a16="http://schemas.microsoft.com/office/drawing/2014/main" id="{C53769B0-A9CA-4C89-892E-1A8397B4F0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50" name="Text Box 18">
          <a:extLst>
            <a:ext uri="{FF2B5EF4-FFF2-40B4-BE49-F238E27FC236}">
              <a16:creationId xmlns:a16="http://schemas.microsoft.com/office/drawing/2014/main" id="{F7E49387-12F8-40EF-B7FC-261C8E6F3F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51" name="Text Box 19">
          <a:extLst>
            <a:ext uri="{FF2B5EF4-FFF2-40B4-BE49-F238E27FC236}">
              <a16:creationId xmlns:a16="http://schemas.microsoft.com/office/drawing/2014/main" id="{5269FA40-E4BB-40B3-AA83-01A46D87EC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3152" name="Text Box 16">
          <a:extLst>
            <a:ext uri="{FF2B5EF4-FFF2-40B4-BE49-F238E27FC236}">
              <a16:creationId xmlns:a16="http://schemas.microsoft.com/office/drawing/2014/main" id="{9F20C7E8-166F-4DCE-8EE2-3DA98510A2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3153" name="Text Box 15">
          <a:extLst>
            <a:ext uri="{FF2B5EF4-FFF2-40B4-BE49-F238E27FC236}">
              <a16:creationId xmlns:a16="http://schemas.microsoft.com/office/drawing/2014/main" id="{57763767-4DC1-4A1D-812F-DB7C85FE989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8496"/>
    <xdr:sp macro="" textlink="">
      <xdr:nvSpPr>
        <xdr:cNvPr id="3154" name="Text Box 15">
          <a:extLst>
            <a:ext uri="{FF2B5EF4-FFF2-40B4-BE49-F238E27FC236}">
              <a16:creationId xmlns:a16="http://schemas.microsoft.com/office/drawing/2014/main" id="{99BE2A26-E9C7-4D9D-BD36-0FC6B2E2F48D}"/>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3155" name="Text Box 15">
          <a:extLst>
            <a:ext uri="{FF2B5EF4-FFF2-40B4-BE49-F238E27FC236}">
              <a16:creationId xmlns:a16="http://schemas.microsoft.com/office/drawing/2014/main" id="{600920C8-61C0-4BC9-80E3-2A8E0379203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504825</xdr:rowOff>
    </xdr:from>
    <xdr:ext cx="95250" cy="442269"/>
    <xdr:sp macro="" textlink="">
      <xdr:nvSpPr>
        <xdr:cNvPr id="3156" name="Text Box 15">
          <a:extLst>
            <a:ext uri="{FF2B5EF4-FFF2-40B4-BE49-F238E27FC236}">
              <a16:creationId xmlns:a16="http://schemas.microsoft.com/office/drawing/2014/main" id="{7492102E-D81C-42E1-BF78-8A3EEA07A9C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157" name="Text Box 15">
          <a:extLst>
            <a:ext uri="{FF2B5EF4-FFF2-40B4-BE49-F238E27FC236}">
              <a16:creationId xmlns:a16="http://schemas.microsoft.com/office/drawing/2014/main" id="{29EB9339-2983-42E7-BEB5-6F75A00AA4B6}"/>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3158" name="Text Box 15">
          <a:extLst>
            <a:ext uri="{FF2B5EF4-FFF2-40B4-BE49-F238E27FC236}">
              <a16:creationId xmlns:a16="http://schemas.microsoft.com/office/drawing/2014/main" id="{0D187FB4-75D1-490F-8D84-B6D6BA2077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3159" name="Text Box 15">
          <a:extLst>
            <a:ext uri="{FF2B5EF4-FFF2-40B4-BE49-F238E27FC236}">
              <a16:creationId xmlns:a16="http://schemas.microsoft.com/office/drawing/2014/main" id="{6178A78C-E550-468C-906C-A9BB221DBB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60" name="Text Box 16">
          <a:extLst>
            <a:ext uri="{FF2B5EF4-FFF2-40B4-BE49-F238E27FC236}">
              <a16:creationId xmlns:a16="http://schemas.microsoft.com/office/drawing/2014/main" id="{A36E1086-54CC-4DF3-82E2-798DDAD5C2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61" name="Text Box 17">
          <a:extLst>
            <a:ext uri="{FF2B5EF4-FFF2-40B4-BE49-F238E27FC236}">
              <a16:creationId xmlns:a16="http://schemas.microsoft.com/office/drawing/2014/main" id="{C833F6CD-A8C9-4594-998E-118ED92105F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62" name="Text Box 18">
          <a:extLst>
            <a:ext uri="{FF2B5EF4-FFF2-40B4-BE49-F238E27FC236}">
              <a16:creationId xmlns:a16="http://schemas.microsoft.com/office/drawing/2014/main" id="{277AD47D-1AB2-4A7A-956E-A23899E26E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63" name="Text Box 19">
          <a:extLst>
            <a:ext uri="{FF2B5EF4-FFF2-40B4-BE49-F238E27FC236}">
              <a16:creationId xmlns:a16="http://schemas.microsoft.com/office/drawing/2014/main" id="{0AEFC438-0243-4142-8E41-8478C66E78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164" name="Text Box 16">
          <a:extLst>
            <a:ext uri="{FF2B5EF4-FFF2-40B4-BE49-F238E27FC236}">
              <a16:creationId xmlns:a16="http://schemas.microsoft.com/office/drawing/2014/main" id="{C9F82DD5-FE91-4048-9409-DE53155ACE9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165" name="Text Box 17">
          <a:extLst>
            <a:ext uri="{FF2B5EF4-FFF2-40B4-BE49-F238E27FC236}">
              <a16:creationId xmlns:a16="http://schemas.microsoft.com/office/drawing/2014/main" id="{DB1FEDA9-6DC9-42F7-91A6-C3993C878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166" name="Text Box 18">
          <a:extLst>
            <a:ext uri="{FF2B5EF4-FFF2-40B4-BE49-F238E27FC236}">
              <a16:creationId xmlns:a16="http://schemas.microsoft.com/office/drawing/2014/main" id="{1B7C59BD-62B2-431E-A364-493CF03A2B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167" name="Text Box 19">
          <a:extLst>
            <a:ext uri="{FF2B5EF4-FFF2-40B4-BE49-F238E27FC236}">
              <a16:creationId xmlns:a16="http://schemas.microsoft.com/office/drawing/2014/main" id="{E113E17D-84F3-413D-B1D4-E2752CD73C5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168" name="Text Box 16">
          <a:extLst>
            <a:ext uri="{FF2B5EF4-FFF2-40B4-BE49-F238E27FC236}">
              <a16:creationId xmlns:a16="http://schemas.microsoft.com/office/drawing/2014/main" id="{BEC36493-1B33-456A-B80B-D5556EE59E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169" name="Text Box 17">
          <a:extLst>
            <a:ext uri="{FF2B5EF4-FFF2-40B4-BE49-F238E27FC236}">
              <a16:creationId xmlns:a16="http://schemas.microsoft.com/office/drawing/2014/main" id="{047B62DC-0CA0-4749-9891-0167C887B26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170" name="Text Box 18">
          <a:extLst>
            <a:ext uri="{FF2B5EF4-FFF2-40B4-BE49-F238E27FC236}">
              <a16:creationId xmlns:a16="http://schemas.microsoft.com/office/drawing/2014/main" id="{59C8796C-8960-4BF1-8999-172D8D22AC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171" name="Text Box 19">
          <a:extLst>
            <a:ext uri="{FF2B5EF4-FFF2-40B4-BE49-F238E27FC236}">
              <a16:creationId xmlns:a16="http://schemas.microsoft.com/office/drawing/2014/main" id="{F0303113-9789-4F7B-B3F7-DA22C04254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3172" name="Text Box 15">
          <a:extLst>
            <a:ext uri="{FF2B5EF4-FFF2-40B4-BE49-F238E27FC236}">
              <a16:creationId xmlns:a16="http://schemas.microsoft.com/office/drawing/2014/main" id="{BBC346DF-E79A-415B-8CF7-D3AFDE47C5B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73" name="Text Box 16">
          <a:extLst>
            <a:ext uri="{FF2B5EF4-FFF2-40B4-BE49-F238E27FC236}">
              <a16:creationId xmlns:a16="http://schemas.microsoft.com/office/drawing/2014/main" id="{A3F081A1-1190-4B89-ABC1-386A1DFB2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74" name="Text Box 17">
          <a:extLst>
            <a:ext uri="{FF2B5EF4-FFF2-40B4-BE49-F238E27FC236}">
              <a16:creationId xmlns:a16="http://schemas.microsoft.com/office/drawing/2014/main" id="{914153F1-0193-4B88-913B-CBE7CE8357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75" name="Text Box 18">
          <a:extLst>
            <a:ext uri="{FF2B5EF4-FFF2-40B4-BE49-F238E27FC236}">
              <a16:creationId xmlns:a16="http://schemas.microsoft.com/office/drawing/2014/main" id="{4A5EF2DC-2017-42CF-955E-2DE06DAEF04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76" name="Text Box 19">
          <a:extLst>
            <a:ext uri="{FF2B5EF4-FFF2-40B4-BE49-F238E27FC236}">
              <a16:creationId xmlns:a16="http://schemas.microsoft.com/office/drawing/2014/main" id="{71A320D4-679A-40FF-8874-FABF286990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177" name="Text Box 16">
          <a:extLst>
            <a:ext uri="{FF2B5EF4-FFF2-40B4-BE49-F238E27FC236}">
              <a16:creationId xmlns:a16="http://schemas.microsoft.com/office/drawing/2014/main" id="{B1E2AFF2-67F1-46FD-B200-7867E511118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178" name="Text Box 17">
          <a:extLst>
            <a:ext uri="{FF2B5EF4-FFF2-40B4-BE49-F238E27FC236}">
              <a16:creationId xmlns:a16="http://schemas.microsoft.com/office/drawing/2014/main" id="{FE0E69D8-FDEE-41FA-9FCC-10F234173E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179" name="Text Box 18">
          <a:extLst>
            <a:ext uri="{FF2B5EF4-FFF2-40B4-BE49-F238E27FC236}">
              <a16:creationId xmlns:a16="http://schemas.microsoft.com/office/drawing/2014/main" id="{FCE72972-C62D-4467-BC9D-06CC4D4BC3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180" name="Text Box 16">
          <a:extLst>
            <a:ext uri="{FF2B5EF4-FFF2-40B4-BE49-F238E27FC236}">
              <a16:creationId xmlns:a16="http://schemas.microsoft.com/office/drawing/2014/main" id="{C0E501CC-51CD-4B7A-9B70-4B7D4B0F1E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181" name="Text Box 17">
          <a:extLst>
            <a:ext uri="{FF2B5EF4-FFF2-40B4-BE49-F238E27FC236}">
              <a16:creationId xmlns:a16="http://schemas.microsoft.com/office/drawing/2014/main" id="{8AA255C0-19FE-44C6-AFDC-974B4714CDD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182" name="Text Box 18">
          <a:extLst>
            <a:ext uri="{FF2B5EF4-FFF2-40B4-BE49-F238E27FC236}">
              <a16:creationId xmlns:a16="http://schemas.microsoft.com/office/drawing/2014/main" id="{31A6EF74-6C1D-4C66-9352-8FABC2E3EC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183" name="Text Box 19">
          <a:extLst>
            <a:ext uri="{FF2B5EF4-FFF2-40B4-BE49-F238E27FC236}">
              <a16:creationId xmlns:a16="http://schemas.microsoft.com/office/drawing/2014/main" id="{8A4CA450-7A20-4969-B0AB-71367236325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184" name="Text Box 16">
          <a:extLst>
            <a:ext uri="{FF2B5EF4-FFF2-40B4-BE49-F238E27FC236}">
              <a16:creationId xmlns:a16="http://schemas.microsoft.com/office/drawing/2014/main" id="{C86BD3EC-E895-4289-AF7A-31880C39F82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185" name="Text Box 17">
          <a:extLst>
            <a:ext uri="{FF2B5EF4-FFF2-40B4-BE49-F238E27FC236}">
              <a16:creationId xmlns:a16="http://schemas.microsoft.com/office/drawing/2014/main" id="{EB5481EE-CE44-4FD0-AC54-CE3F69DC47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186" name="Text Box 18">
          <a:extLst>
            <a:ext uri="{FF2B5EF4-FFF2-40B4-BE49-F238E27FC236}">
              <a16:creationId xmlns:a16="http://schemas.microsoft.com/office/drawing/2014/main" id="{41995593-13D7-4BE5-A210-3CFC40A9D4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187" name="Text Box 19">
          <a:extLst>
            <a:ext uri="{FF2B5EF4-FFF2-40B4-BE49-F238E27FC236}">
              <a16:creationId xmlns:a16="http://schemas.microsoft.com/office/drawing/2014/main" id="{1D95593F-395C-4514-AB7E-4538F51707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56743"/>
    <xdr:sp macro="" textlink="">
      <xdr:nvSpPr>
        <xdr:cNvPr id="3188" name="Text Box 15">
          <a:extLst>
            <a:ext uri="{FF2B5EF4-FFF2-40B4-BE49-F238E27FC236}">
              <a16:creationId xmlns:a16="http://schemas.microsoft.com/office/drawing/2014/main" id="{176FD156-08C3-406E-BE99-20EE5A992A9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3189" name="Text Box 15">
          <a:extLst>
            <a:ext uri="{FF2B5EF4-FFF2-40B4-BE49-F238E27FC236}">
              <a16:creationId xmlns:a16="http://schemas.microsoft.com/office/drawing/2014/main" id="{D80F3B2F-64BC-4005-A654-2E25F544CA8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504825</xdr:rowOff>
    </xdr:from>
    <xdr:ext cx="95250" cy="442269"/>
    <xdr:sp macro="" textlink="">
      <xdr:nvSpPr>
        <xdr:cNvPr id="3190" name="Text Box 15">
          <a:extLst>
            <a:ext uri="{FF2B5EF4-FFF2-40B4-BE49-F238E27FC236}">
              <a16:creationId xmlns:a16="http://schemas.microsoft.com/office/drawing/2014/main" id="{E87B0CF7-3C75-468A-92A6-836305FDE95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3191" name="Text Box 15">
          <a:extLst>
            <a:ext uri="{FF2B5EF4-FFF2-40B4-BE49-F238E27FC236}">
              <a16:creationId xmlns:a16="http://schemas.microsoft.com/office/drawing/2014/main" id="{0BEACEA4-D13B-4409-A8C4-09EF593D17E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3192" name="Text Box 15">
          <a:extLst>
            <a:ext uri="{FF2B5EF4-FFF2-40B4-BE49-F238E27FC236}">
              <a16:creationId xmlns:a16="http://schemas.microsoft.com/office/drawing/2014/main" id="{24317B00-2679-4976-986E-981138B4C02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213632"/>
    <xdr:sp macro="" textlink="">
      <xdr:nvSpPr>
        <xdr:cNvPr id="3193" name="Text Box 15">
          <a:extLst>
            <a:ext uri="{FF2B5EF4-FFF2-40B4-BE49-F238E27FC236}">
              <a16:creationId xmlns:a16="http://schemas.microsoft.com/office/drawing/2014/main" id="{5D88D6B4-2E51-4FE8-86D3-2C6F4D083E4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94" name="Text Box 16">
          <a:extLst>
            <a:ext uri="{FF2B5EF4-FFF2-40B4-BE49-F238E27FC236}">
              <a16:creationId xmlns:a16="http://schemas.microsoft.com/office/drawing/2014/main" id="{48FA49A2-F466-4A49-80D0-8C3C4EDE2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95" name="Text Box 17">
          <a:extLst>
            <a:ext uri="{FF2B5EF4-FFF2-40B4-BE49-F238E27FC236}">
              <a16:creationId xmlns:a16="http://schemas.microsoft.com/office/drawing/2014/main" id="{64EA1AEF-5ADE-41D2-8A1C-66DC6AFE07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96" name="Text Box 18">
          <a:extLst>
            <a:ext uri="{FF2B5EF4-FFF2-40B4-BE49-F238E27FC236}">
              <a16:creationId xmlns:a16="http://schemas.microsoft.com/office/drawing/2014/main" id="{0824B178-0CC4-4E81-BF81-96BDCAC6CB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197" name="Text Box 19">
          <a:extLst>
            <a:ext uri="{FF2B5EF4-FFF2-40B4-BE49-F238E27FC236}">
              <a16:creationId xmlns:a16="http://schemas.microsoft.com/office/drawing/2014/main" id="{ED5C19C9-5A1C-4F65-A354-8B0D92E88B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198" name="Text Box 16">
          <a:extLst>
            <a:ext uri="{FF2B5EF4-FFF2-40B4-BE49-F238E27FC236}">
              <a16:creationId xmlns:a16="http://schemas.microsoft.com/office/drawing/2014/main" id="{2A480010-3EA2-442B-8D39-EC5636395B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199" name="Text Box 17">
          <a:extLst>
            <a:ext uri="{FF2B5EF4-FFF2-40B4-BE49-F238E27FC236}">
              <a16:creationId xmlns:a16="http://schemas.microsoft.com/office/drawing/2014/main" id="{A12C313B-BD5E-49F3-AFA6-0F2B8A643E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00" name="Text Box 18">
          <a:extLst>
            <a:ext uri="{FF2B5EF4-FFF2-40B4-BE49-F238E27FC236}">
              <a16:creationId xmlns:a16="http://schemas.microsoft.com/office/drawing/2014/main" id="{0E2556C2-CB7D-4418-B55C-F5D248D969E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01" name="Text Box 19">
          <a:extLst>
            <a:ext uri="{FF2B5EF4-FFF2-40B4-BE49-F238E27FC236}">
              <a16:creationId xmlns:a16="http://schemas.microsoft.com/office/drawing/2014/main" id="{14B6F7A6-D0FF-46AA-BE14-EFEE55C8C8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02" name="Text Box 16">
          <a:extLst>
            <a:ext uri="{FF2B5EF4-FFF2-40B4-BE49-F238E27FC236}">
              <a16:creationId xmlns:a16="http://schemas.microsoft.com/office/drawing/2014/main" id="{2766166A-A4E6-44B1-94A5-915B41E954A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03" name="Text Box 17">
          <a:extLst>
            <a:ext uri="{FF2B5EF4-FFF2-40B4-BE49-F238E27FC236}">
              <a16:creationId xmlns:a16="http://schemas.microsoft.com/office/drawing/2014/main" id="{55FE31C1-F020-4961-A96C-2E4C919B9A6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04" name="Text Box 18">
          <a:extLst>
            <a:ext uri="{FF2B5EF4-FFF2-40B4-BE49-F238E27FC236}">
              <a16:creationId xmlns:a16="http://schemas.microsoft.com/office/drawing/2014/main" id="{797D9009-827A-413D-A373-2626FF59F0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205" name="Text Box 19">
          <a:extLst>
            <a:ext uri="{FF2B5EF4-FFF2-40B4-BE49-F238E27FC236}">
              <a16:creationId xmlns:a16="http://schemas.microsoft.com/office/drawing/2014/main" id="{C9AA8CFC-70C9-46C1-B937-4B8C79EE43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3206" name="Text Box 15">
          <a:extLst>
            <a:ext uri="{FF2B5EF4-FFF2-40B4-BE49-F238E27FC236}">
              <a16:creationId xmlns:a16="http://schemas.microsoft.com/office/drawing/2014/main" id="{895D1F88-5944-47AB-9252-F8CE03C08B2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07" name="Text Box 16">
          <a:extLst>
            <a:ext uri="{FF2B5EF4-FFF2-40B4-BE49-F238E27FC236}">
              <a16:creationId xmlns:a16="http://schemas.microsoft.com/office/drawing/2014/main" id="{F0E21624-94C2-49F1-BB98-792AAC3A89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08" name="Text Box 17">
          <a:extLst>
            <a:ext uri="{FF2B5EF4-FFF2-40B4-BE49-F238E27FC236}">
              <a16:creationId xmlns:a16="http://schemas.microsoft.com/office/drawing/2014/main" id="{EC720587-9D1B-4D0A-8DF7-40A0288976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09" name="Text Box 18">
          <a:extLst>
            <a:ext uri="{FF2B5EF4-FFF2-40B4-BE49-F238E27FC236}">
              <a16:creationId xmlns:a16="http://schemas.microsoft.com/office/drawing/2014/main" id="{C7797891-19CE-400B-99A4-3A81C11B80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10" name="Text Box 19">
          <a:extLst>
            <a:ext uri="{FF2B5EF4-FFF2-40B4-BE49-F238E27FC236}">
              <a16:creationId xmlns:a16="http://schemas.microsoft.com/office/drawing/2014/main" id="{29648BC6-E86D-4A2E-8E74-15C5AE730C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504825</xdr:rowOff>
    </xdr:from>
    <xdr:ext cx="95250" cy="442269"/>
    <xdr:sp macro="" textlink="">
      <xdr:nvSpPr>
        <xdr:cNvPr id="3211" name="Text Box 15">
          <a:extLst>
            <a:ext uri="{FF2B5EF4-FFF2-40B4-BE49-F238E27FC236}">
              <a16:creationId xmlns:a16="http://schemas.microsoft.com/office/drawing/2014/main" id="{E3A1B8C5-5A7F-4AF6-905A-EDF6CD9DA14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12" name="Text Box 16">
          <a:extLst>
            <a:ext uri="{FF2B5EF4-FFF2-40B4-BE49-F238E27FC236}">
              <a16:creationId xmlns:a16="http://schemas.microsoft.com/office/drawing/2014/main" id="{9624B563-3549-4244-8A97-97C400D2AEF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13" name="Text Box 17">
          <a:extLst>
            <a:ext uri="{FF2B5EF4-FFF2-40B4-BE49-F238E27FC236}">
              <a16:creationId xmlns:a16="http://schemas.microsoft.com/office/drawing/2014/main" id="{B0A5213A-7CAC-418A-9E1F-0B7B849469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14" name="Text Box 18">
          <a:extLst>
            <a:ext uri="{FF2B5EF4-FFF2-40B4-BE49-F238E27FC236}">
              <a16:creationId xmlns:a16="http://schemas.microsoft.com/office/drawing/2014/main" id="{906D6A39-C83F-42C1-B799-E09F58E62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15" name="Text Box 16">
          <a:extLst>
            <a:ext uri="{FF2B5EF4-FFF2-40B4-BE49-F238E27FC236}">
              <a16:creationId xmlns:a16="http://schemas.microsoft.com/office/drawing/2014/main" id="{0CB69048-D6CE-48F8-A49E-F7BD273D54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16" name="Text Box 17">
          <a:extLst>
            <a:ext uri="{FF2B5EF4-FFF2-40B4-BE49-F238E27FC236}">
              <a16:creationId xmlns:a16="http://schemas.microsoft.com/office/drawing/2014/main" id="{70C9AFB4-9E2E-44B1-B630-CDCDA9375CB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17" name="Text Box 18">
          <a:extLst>
            <a:ext uri="{FF2B5EF4-FFF2-40B4-BE49-F238E27FC236}">
              <a16:creationId xmlns:a16="http://schemas.microsoft.com/office/drawing/2014/main" id="{3386132B-399A-4273-B5BB-EEFE65DF35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18" name="Text Box 19">
          <a:extLst>
            <a:ext uri="{FF2B5EF4-FFF2-40B4-BE49-F238E27FC236}">
              <a16:creationId xmlns:a16="http://schemas.microsoft.com/office/drawing/2014/main" id="{E06A6D7B-A739-40BB-AED3-291AF604DA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19" name="Text Box 16">
          <a:extLst>
            <a:ext uri="{FF2B5EF4-FFF2-40B4-BE49-F238E27FC236}">
              <a16:creationId xmlns:a16="http://schemas.microsoft.com/office/drawing/2014/main" id="{17AA726A-8512-41DB-956F-CF36DFC0B4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20" name="Text Box 17">
          <a:extLst>
            <a:ext uri="{FF2B5EF4-FFF2-40B4-BE49-F238E27FC236}">
              <a16:creationId xmlns:a16="http://schemas.microsoft.com/office/drawing/2014/main" id="{9C248F01-E81A-4878-8583-8EAA675BD0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21" name="Text Box 18">
          <a:extLst>
            <a:ext uri="{FF2B5EF4-FFF2-40B4-BE49-F238E27FC236}">
              <a16:creationId xmlns:a16="http://schemas.microsoft.com/office/drawing/2014/main" id="{9F478364-5C12-4CFA-A6DF-64472507DE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3222" name="Text Box 15">
          <a:extLst>
            <a:ext uri="{FF2B5EF4-FFF2-40B4-BE49-F238E27FC236}">
              <a16:creationId xmlns:a16="http://schemas.microsoft.com/office/drawing/2014/main" id="{A976A548-D8EF-4A3F-8EAA-65700CC27FD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23" name="Text Box 16">
          <a:extLst>
            <a:ext uri="{FF2B5EF4-FFF2-40B4-BE49-F238E27FC236}">
              <a16:creationId xmlns:a16="http://schemas.microsoft.com/office/drawing/2014/main" id="{C1045E71-9D89-4F04-AF95-E53E9E2987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24" name="Text Box 17">
          <a:extLst>
            <a:ext uri="{FF2B5EF4-FFF2-40B4-BE49-F238E27FC236}">
              <a16:creationId xmlns:a16="http://schemas.microsoft.com/office/drawing/2014/main" id="{B5E53BFE-31CB-4FFA-8559-720CD4E2D1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25" name="Text Box 18">
          <a:extLst>
            <a:ext uri="{FF2B5EF4-FFF2-40B4-BE49-F238E27FC236}">
              <a16:creationId xmlns:a16="http://schemas.microsoft.com/office/drawing/2014/main" id="{E4B54E8A-F57A-43AC-851D-95A253E4F8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26" name="Text Box 19">
          <a:extLst>
            <a:ext uri="{FF2B5EF4-FFF2-40B4-BE49-F238E27FC236}">
              <a16:creationId xmlns:a16="http://schemas.microsoft.com/office/drawing/2014/main" id="{7775322A-A66B-4F40-9466-761B61C259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27" name="Text Box 16">
          <a:extLst>
            <a:ext uri="{FF2B5EF4-FFF2-40B4-BE49-F238E27FC236}">
              <a16:creationId xmlns:a16="http://schemas.microsoft.com/office/drawing/2014/main" id="{FE810FFE-B5DC-4D2E-B295-B63633E72D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28" name="Text Box 17">
          <a:extLst>
            <a:ext uri="{FF2B5EF4-FFF2-40B4-BE49-F238E27FC236}">
              <a16:creationId xmlns:a16="http://schemas.microsoft.com/office/drawing/2014/main" id="{8E59B971-A64E-485E-B6DF-B63690E0F1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29" name="Text Box 18">
          <a:extLst>
            <a:ext uri="{FF2B5EF4-FFF2-40B4-BE49-F238E27FC236}">
              <a16:creationId xmlns:a16="http://schemas.microsoft.com/office/drawing/2014/main" id="{9C778F2B-B0C2-433C-8F67-8566CFE050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30" name="Text Box 19">
          <a:extLst>
            <a:ext uri="{FF2B5EF4-FFF2-40B4-BE49-F238E27FC236}">
              <a16:creationId xmlns:a16="http://schemas.microsoft.com/office/drawing/2014/main" id="{04511A08-65B6-4FB1-A0F9-3048D525A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231" name="Text Box 16">
          <a:extLst>
            <a:ext uri="{FF2B5EF4-FFF2-40B4-BE49-F238E27FC236}">
              <a16:creationId xmlns:a16="http://schemas.microsoft.com/office/drawing/2014/main" id="{604BABFF-B73E-4F61-B6C2-CDEA7D4CF8D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232" name="Text Box 17">
          <a:extLst>
            <a:ext uri="{FF2B5EF4-FFF2-40B4-BE49-F238E27FC236}">
              <a16:creationId xmlns:a16="http://schemas.microsoft.com/office/drawing/2014/main" id="{51757120-127F-49FE-8C38-59075E07A3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233" name="Text Box 18">
          <a:extLst>
            <a:ext uri="{FF2B5EF4-FFF2-40B4-BE49-F238E27FC236}">
              <a16:creationId xmlns:a16="http://schemas.microsoft.com/office/drawing/2014/main" id="{EA28E6A7-24C5-4B0D-A24F-5CB9BDF86DB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63</xdr:row>
      <xdr:rowOff>0</xdr:rowOff>
    </xdr:from>
    <xdr:ext cx="95250" cy="171450"/>
    <xdr:sp macro="" textlink="">
      <xdr:nvSpPr>
        <xdr:cNvPr id="3234" name="Text Box 19">
          <a:extLst>
            <a:ext uri="{FF2B5EF4-FFF2-40B4-BE49-F238E27FC236}">
              <a16:creationId xmlns:a16="http://schemas.microsoft.com/office/drawing/2014/main" id="{F2C08DF2-E823-46C0-8384-5F032530BC4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3235" name="Text Box 15">
          <a:extLst>
            <a:ext uri="{FF2B5EF4-FFF2-40B4-BE49-F238E27FC236}">
              <a16:creationId xmlns:a16="http://schemas.microsoft.com/office/drawing/2014/main" id="{FFD163E9-33BB-4A16-85EB-978056D7582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36" name="Text Box 16">
          <a:extLst>
            <a:ext uri="{FF2B5EF4-FFF2-40B4-BE49-F238E27FC236}">
              <a16:creationId xmlns:a16="http://schemas.microsoft.com/office/drawing/2014/main" id="{C35810F2-B310-40D8-A43A-A16511B636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37" name="Text Box 17">
          <a:extLst>
            <a:ext uri="{FF2B5EF4-FFF2-40B4-BE49-F238E27FC236}">
              <a16:creationId xmlns:a16="http://schemas.microsoft.com/office/drawing/2014/main" id="{7383665F-EB44-4D1C-9C24-BBAEAA23C8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38" name="Text Box 18">
          <a:extLst>
            <a:ext uri="{FF2B5EF4-FFF2-40B4-BE49-F238E27FC236}">
              <a16:creationId xmlns:a16="http://schemas.microsoft.com/office/drawing/2014/main" id="{5851AC19-34A9-467C-9C5A-AE2959775E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3239" name="Text Box 19">
          <a:extLst>
            <a:ext uri="{FF2B5EF4-FFF2-40B4-BE49-F238E27FC236}">
              <a16:creationId xmlns:a16="http://schemas.microsoft.com/office/drawing/2014/main" id="{A0502C18-A9F7-4265-86B2-70D7FE52AC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40" name="Text Box 16">
          <a:extLst>
            <a:ext uri="{FF2B5EF4-FFF2-40B4-BE49-F238E27FC236}">
              <a16:creationId xmlns:a16="http://schemas.microsoft.com/office/drawing/2014/main" id="{87283F89-77E4-464C-969B-EC593F755C1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3241" name="Text Box 17">
          <a:extLst>
            <a:ext uri="{FF2B5EF4-FFF2-40B4-BE49-F238E27FC236}">
              <a16:creationId xmlns:a16="http://schemas.microsoft.com/office/drawing/2014/main" id="{707A0054-8902-4763-8333-EBF5DDDA6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66</xdr:row>
      <xdr:rowOff>15875</xdr:rowOff>
    </xdr:from>
    <xdr:ext cx="95250" cy="171450"/>
    <xdr:sp macro="" textlink="">
      <xdr:nvSpPr>
        <xdr:cNvPr id="3242" name="Text Box 18">
          <a:extLst>
            <a:ext uri="{FF2B5EF4-FFF2-40B4-BE49-F238E27FC236}">
              <a16:creationId xmlns:a16="http://schemas.microsoft.com/office/drawing/2014/main" id="{81780884-16E0-4139-9D45-A8F6EF8FB04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43" name="Text Box 16">
          <a:extLst>
            <a:ext uri="{FF2B5EF4-FFF2-40B4-BE49-F238E27FC236}">
              <a16:creationId xmlns:a16="http://schemas.microsoft.com/office/drawing/2014/main" id="{8CB3BB67-1179-4AF3-84DC-8C69C9D335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44" name="Text Box 17">
          <a:extLst>
            <a:ext uri="{FF2B5EF4-FFF2-40B4-BE49-F238E27FC236}">
              <a16:creationId xmlns:a16="http://schemas.microsoft.com/office/drawing/2014/main" id="{69D345C6-27ED-44B3-9372-A4F1038D9F3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45" name="Text Box 18">
          <a:extLst>
            <a:ext uri="{FF2B5EF4-FFF2-40B4-BE49-F238E27FC236}">
              <a16:creationId xmlns:a16="http://schemas.microsoft.com/office/drawing/2014/main" id="{56668F1F-EA27-4342-8B49-90A0BBBADF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46" name="Text Box 19">
          <a:extLst>
            <a:ext uri="{FF2B5EF4-FFF2-40B4-BE49-F238E27FC236}">
              <a16:creationId xmlns:a16="http://schemas.microsoft.com/office/drawing/2014/main" id="{29627340-A254-4081-B688-88681AFB6D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3247" name="Text Box 16">
          <a:extLst>
            <a:ext uri="{FF2B5EF4-FFF2-40B4-BE49-F238E27FC236}">
              <a16:creationId xmlns:a16="http://schemas.microsoft.com/office/drawing/2014/main" id="{BFC7E414-864C-4642-98F9-30BB9E0A9C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3248" name="Text Box 15">
          <a:extLst>
            <a:ext uri="{FF2B5EF4-FFF2-40B4-BE49-F238E27FC236}">
              <a16:creationId xmlns:a16="http://schemas.microsoft.com/office/drawing/2014/main" id="{A0956B0D-9E36-4740-8011-6D6756DC54DA}"/>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3249" name="Text Box 15">
          <a:extLst>
            <a:ext uri="{FF2B5EF4-FFF2-40B4-BE49-F238E27FC236}">
              <a16:creationId xmlns:a16="http://schemas.microsoft.com/office/drawing/2014/main" id="{B008E137-4FCA-4620-A6EC-3411A8E2E0B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3250" name="Text Box 15">
          <a:extLst>
            <a:ext uri="{FF2B5EF4-FFF2-40B4-BE49-F238E27FC236}">
              <a16:creationId xmlns:a16="http://schemas.microsoft.com/office/drawing/2014/main" id="{69CED43F-434E-4568-9C66-9E83EB73866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504825</xdr:rowOff>
    </xdr:from>
    <xdr:ext cx="95250" cy="442269"/>
    <xdr:sp macro="" textlink="">
      <xdr:nvSpPr>
        <xdr:cNvPr id="3251" name="Text Box 15">
          <a:extLst>
            <a:ext uri="{FF2B5EF4-FFF2-40B4-BE49-F238E27FC236}">
              <a16:creationId xmlns:a16="http://schemas.microsoft.com/office/drawing/2014/main" id="{1C1274AF-1B61-482D-A478-A3D7AE9A98E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3252" name="Text Box 15">
          <a:extLst>
            <a:ext uri="{FF2B5EF4-FFF2-40B4-BE49-F238E27FC236}">
              <a16:creationId xmlns:a16="http://schemas.microsoft.com/office/drawing/2014/main" id="{8CC0BAD6-871F-4183-A777-6429531ECFB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3253" name="Text Box 15">
          <a:extLst>
            <a:ext uri="{FF2B5EF4-FFF2-40B4-BE49-F238E27FC236}">
              <a16:creationId xmlns:a16="http://schemas.microsoft.com/office/drawing/2014/main" id="{F1C545D7-21DE-41E2-8056-85349B13987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3254" name="Text Box 15">
          <a:extLst>
            <a:ext uri="{FF2B5EF4-FFF2-40B4-BE49-F238E27FC236}">
              <a16:creationId xmlns:a16="http://schemas.microsoft.com/office/drawing/2014/main" id="{AD87B3AF-66B5-42D5-9FAC-EF38B5BA381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55" name="Text Box 16">
          <a:extLst>
            <a:ext uri="{FF2B5EF4-FFF2-40B4-BE49-F238E27FC236}">
              <a16:creationId xmlns:a16="http://schemas.microsoft.com/office/drawing/2014/main" id="{5AE79C20-74C0-4959-8733-A2081223BE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56" name="Text Box 17">
          <a:extLst>
            <a:ext uri="{FF2B5EF4-FFF2-40B4-BE49-F238E27FC236}">
              <a16:creationId xmlns:a16="http://schemas.microsoft.com/office/drawing/2014/main" id="{74C354A9-CE83-4D1A-92E0-7BD685711C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57" name="Text Box 18">
          <a:extLst>
            <a:ext uri="{FF2B5EF4-FFF2-40B4-BE49-F238E27FC236}">
              <a16:creationId xmlns:a16="http://schemas.microsoft.com/office/drawing/2014/main" id="{1E2CDDC1-9A15-498C-B598-FEB967A148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58" name="Text Box 19">
          <a:extLst>
            <a:ext uri="{FF2B5EF4-FFF2-40B4-BE49-F238E27FC236}">
              <a16:creationId xmlns:a16="http://schemas.microsoft.com/office/drawing/2014/main" id="{A0A84634-FCF2-42D6-ADE8-86F2008429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259" name="Text Box 16">
          <a:extLst>
            <a:ext uri="{FF2B5EF4-FFF2-40B4-BE49-F238E27FC236}">
              <a16:creationId xmlns:a16="http://schemas.microsoft.com/office/drawing/2014/main" id="{DB628C1E-970D-4F15-8171-7263F7657E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260" name="Text Box 17">
          <a:extLst>
            <a:ext uri="{FF2B5EF4-FFF2-40B4-BE49-F238E27FC236}">
              <a16:creationId xmlns:a16="http://schemas.microsoft.com/office/drawing/2014/main" id="{72750AE2-2377-4CF2-8753-E20231B37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261" name="Text Box 18">
          <a:extLst>
            <a:ext uri="{FF2B5EF4-FFF2-40B4-BE49-F238E27FC236}">
              <a16:creationId xmlns:a16="http://schemas.microsoft.com/office/drawing/2014/main" id="{E3ABFFA0-352D-4FD3-BDE0-0CF3CAB6C4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262" name="Text Box 19">
          <a:extLst>
            <a:ext uri="{FF2B5EF4-FFF2-40B4-BE49-F238E27FC236}">
              <a16:creationId xmlns:a16="http://schemas.microsoft.com/office/drawing/2014/main" id="{EE459287-58C9-40C0-84B8-7677E61E90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263" name="Text Box 16">
          <a:extLst>
            <a:ext uri="{FF2B5EF4-FFF2-40B4-BE49-F238E27FC236}">
              <a16:creationId xmlns:a16="http://schemas.microsoft.com/office/drawing/2014/main" id="{5CFDCC84-FA0E-4F2F-BD17-FFA2E957D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264" name="Text Box 17">
          <a:extLst>
            <a:ext uri="{FF2B5EF4-FFF2-40B4-BE49-F238E27FC236}">
              <a16:creationId xmlns:a16="http://schemas.microsoft.com/office/drawing/2014/main" id="{87E7FD4E-BA6D-4E6D-A6C2-17E1DE252E5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265" name="Text Box 18">
          <a:extLst>
            <a:ext uri="{FF2B5EF4-FFF2-40B4-BE49-F238E27FC236}">
              <a16:creationId xmlns:a16="http://schemas.microsoft.com/office/drawing/2014/main" id="{0B43DFCD-C5BD-4F56-9B23-BAD105CC0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266" name="Text Box 19">
          <a:extLst>
            <a:ext uri="{FF2B5EF4-FFF2-40B4-BE49-F238E27FC236}">
              <a16:creationId xmlns:a16="http://schemas.microsoft.com/office/drawing/2014/main" id="{04D52B62-92D3-4B0F-939F-7A6021A7BD2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3267" name="Text Box 15">
          <a:extLst>
            <a:ext uri="{FF2B5EF4-FFF2-40B4-BE49-F238E27FC236}">
              <a16:creationId xmlns:a16="http://schemas.microsoft.com/office/drawing/2014/main" id="{98AFEEE9-7452-4048-8F57-F44FA031AC2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68" name="Text Box 16">
          <a:extLst>
            <a:ext uri="{FF2B5EF4-FFF2-40B4-BE49-F238E27FC236}">
              <a16:creationId xmlns:a16="http://schemas.microsoft.com/office/drawing/2014/main" id="{A5353F0B-1081-40F0-BFFF-AF6F4D4B55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69" name="Text Box 17">
          <a:extLst>
            <a:ext uri="{FF2B5EF4-FFF2-40B4-BE49-F238E27FC236}">
              <a16:creationId xmlns:a16="http://schemas.microsoft.com/office/drawing/2014/main" id="{7D68D0BF-4D4F-4F31-A51C-64C74ED329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70" name="Text Box 18">
          <a:extLst>
            <a:ext uri="{FF2B5EF4-FFF2-40B4-BE49-F238E27FC236}">
              <a16:creationId xmlns:a16="http://schemas.microsoft.com/office/drawing/2014/main" id="{5990B72D-8F86-45D8-BEB4-50E8C8B226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71" name="Text Box 19">
          <a:extLst>
            <a:ext uri="{FF2B5EF4-FFF2-40B4-BE49-F238E27FC236}">
              <a16:creationId xmlns:a16="http://schemas.microsoft.com/office/drawing/2014/main" id="{4DF963E7-7D92-48A5-B79E-424CC40FBB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272" name="Text Box 16">
          <a:extLst>
            <a:ext uri="{FF2B5EF4-FFF2-40B4-BE49-F238E27FC236}">
              <a16:creationId xmlns:a16="http://schemas.microsoft.com/office/drawing/2014/main" id="{24C48E8A-8F56-4747-8EC4-3650C5723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273" name="Text Box 17">
          <a:extLst>
            <a:ext uri="{FF2B5EF4-FFF2-40B4-BE49-F238E27FC236}">
              <a16:creationId xmlns:a16="http://schemas.microsoft.com/office/drawing/2014/main" id="{8A4B8C4F-E645-4EA6-917B-C0D5E60F96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274" name="Text Box 18">
          <a:extLst>
            <a:ext uri="{FF2B5EF4-FFF2-40B4-BE49-F238E27FC236}">
              <a16:creationId xmlns:a16="http://schemas.microsoft.com/office/drawing/2014/main" id="{E3A7C0BD-CFF6-4432-94A5-55996A68A9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275" name="Text Box 16">
          <a:extLst>
            <a:ext uri="{FF2B5EF4-FFF2-40B4-BE49-F238E27FC236}">
              <a16:creationId xmlns:a16="http://schemas.microsoft.com/office/drawing/2014/main" id="{842D584E-8E06-4804-8D2F-FDE4A93D8D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276" name="Text Box 17">
          <a:extLst>
            <a:ext uri="{FF2B5EF4-FFF2-40B4-BE49-F238E27FC236}">
              <a16:creationId xmlns:a16="http://schemas.microsoft.com/office/drawing/2014/main" id="{85116287-BA3F-4FE4-9D93-1E92BED22D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277" name="Text Box 18">
          <a:extLst>
            <a:ext uri="{FF2B5EF4-FFF2-40B4-BE49-F238E27FC236}">
              <a16:creationId xmlns:a16="http://schemas.microsoft.com/office/drawing/2014/main" id="{B22031E0-443A-47DF-812A-BCDA74AE2D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278" name="Text Box 19">
          <a:extLst>
            <a:ext uri="{FF2B5EF4-FFF2-40B4-BE49-F238E27FC236}">
              <a16:creationId xmlns:a16="http://schemas.microsoft.com/office/drawing/2014/main" id="{A55A7D23-EDD0-4CAE-8058-319785245C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279" name="Text Box 16">
          <a:extLst>
            <a:ext uri="{FF2B5EF4-FFF2-40B4-BE49-F238E27FC236}">
              <a16:creationId xmlns:a16="http://schemas.microsoft.com/office/drawing/2014/main" id="{F0891D7E-13C8-4BF1-ABA4-F18155D068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280" name="Text Box 17">
          <a:extLst>
            <a:ext uri="{FF2B5EF4-FFF2-40B4-BE49-F238E27FC236}">
              <a16:creationId xmlns:a16="http://schemas.microsoft.com/office/drawing/2014/main" id="{0D7A9A57-0267-4ED1-87B2-9810C76D76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281" name="Text Box 18">
          <a:extLst>
            <a:ext uri="{FF2B5EF4-FFF2-40B4-BE49-F238E27FC236}">
              <a16:creationId xmlns:a16="http://schemas.microsoft.com/office/drawing/2014/main" id="{8E6BCA5A-5661-4BA1-8449-0C34D402071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282" name="Text Box 19">
          <a:extLst>
            <a:ext uri="{FF2B5EF4-FFF2-40B4-BE49-F238E27FC236}">
              <a16:creationId xmlns:a16="http://schemas.microsoft.com/office/drawing/2014/main" id="{B5B17272-3910-41C6-A989-5F77445AB9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56743"/>
    <xdr:sp macro="" textlink="">
      <xdr:nvSpPr>
        <xdr:cNvPr id="3283" name="Text Box 15">
          <a:extLst>
            <a:ext uri="{FF2B5EF4-FFF2-40B4-BE49-F238E27FC236}">
              <a16:creationId xmlns:a16="http://schemas.microsoft.com/office/drawing/2014/main" id="{6A08D466-E7A2-4184-BB3A-603F267F33BC}"/>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3284" name="Text Box 15">
          <a:extLst>
            <a:ext uri="{FF2B5EF4-FFF2-40B4-BE49-F238E27FC236}">
              <a16:creationId xmlns:a16="http://schemas.microsoft.com/office/drawing/2014/main" id="{D6F778E3-0E3D-4F23-97C9-EC4E9CB1948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504825</xdr:rowOff>
    </xdr:from>
    <xdr:ext cx="95250" cy="442269"/>
    <xdr:sp macro="" textlink="">
      <xdr:nvSpPr>
        <xdr:cNvPr id="3285" name="Text Box 15">
          <a:extLst>
            <a:ext uri="{FF2B5EF4-FFF2-40B4-BE49-F238E27FC236}">
              <a16:creationId xmlns:a16="http://schemas.microsoft.com/office/drawing/2014/main" id="{090E8F7A-4D80-43F3-BA41-1AE7D5B9CD7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3286" name="Text Box 15">
          <a:extLst>
            <a:ext uri="{FF2B5EF4-FFF2-40B4-BE49-F238E27FC236}">
              <a16:creationId xmlns:a16="http://schemas.microsoft.com/office/drawing/2014/main" id="{AB3D271E-C9E0-4894-8740-649F4D729C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3287" name="Text Box 15">
          <a:extLst>
            <a:ext uri="{FF2B5EF4-FFF2-40B4-BE49-F238E27FC236}">
              <a16:creationId xmlns:a16="http://schemas.microsoft.com/office/drawing/2014/main" id="{11C72A8D-0B4E-4541-9BFA-83ED05554F9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213632"/>
    <xdr:sp macro="" textlink="">
      <xdr:nvSpPr>
        <xdr:cNvPr id="3288" name="Text Box 15">
          <a:extLst>
            <a:ext uri="{FF2B5EF4-FFF2-40B4-BE49-F238E27FC236}">
              <a16:creationId xmlns:a16="http://schemas.microsoft.com/office/drawing/2014/main" id="{46F58349-BE47-4D23-A27D-92C6183EC4CE}"/>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89" name="Text Box 16">
          <a:extLst>
            <a:ext uri="{FF2B5EF4-FFF2-40B4-BE49-F238E27FC236}">
              <a16:creationId xmlns:a16="http://schemas.microsoft.com/office/drawing/2014/main" id="{182F6C09-9574-4EA2-B5B3-60DCA2AD452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90" name="Text Box 17">
          <a:extLst>
            <a:ext uri="{FF2B5EF4-FFF2-40B4-BE49-F238E27FC236}">
              <a16:creationId xmlns:a16="http://schemas.microsoft.com/office/drawing/2014/main" id="{D04FDC68-1725-42C8-B241-15F80E7C4A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91" name="Text Box 18">
          <a:extLst>
            <a:ext uri="{FF2B5EF4-FFF2-40B4-BE49-F238E27FC236}">
              <a16:creationId xmlns:a16="http://schemas.microsoft.com/office/drawing/2014/main" id="{AB925FA3-7152-4963-8262-535917B6F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292" name="Text Box 19">
          <a:extLst>
            <a:ext uri="{FF2B5EF4-FFF2-40B4-BE49-F238E27FC236}">
              <a16:creationId xmlns:a16="http://schemas.microsoft.com/office/drawing/2014/main" id="{3A7280C3-2BF2-4BEE-809A-B5B9F455098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293" name="Text Box 16">
          <a:extLst>
            <a:ext uri="{FF2B5EF4-FFF2-40B4-BE49-F238E27FC236}">
              <a16:creationId xmlns:a16="http://schemas.microsoft.com/office/drawing/2014/main" id="{20E3CE0A-EA54-4EC6-AABB-8D0A1996E8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294" name="Text Box 17">
          <a:extLst>
            <a:ext uri="{FF2B5EF4-FFF2-40B4-BE49-F238E27FC236}">
              <a16:creationId xmlns:a16="http://schemas.microsoft.com/office/drawing/2014/main" id="{7A19FC93-251D-406B-B99D-EC85C7FE4C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295" name="Text Box 18">
          <a:extLst>
            <a:ext uri="{FF2B5EF4-FFF2-40B4-BE49-F238E27FC236}">
              <a16:creationId xmlns:a16="http://schemas.microsoft.com/office/drawing/2014/main" id="{CD862696-8EE7-4590-90D4-607BAF9AB5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296" name="Text Box 19">
          <a:extLst>
            <a:ext uri="{FF2B5EF4-FFF2-40B4-BE49-F238E27FC236}">
              <a16:creationId xmlns:a16="http://schemas.microsoft.com/office/drawing/2014/main" id="{C5491FB1-5B47-40A4-8FF5-1B2D9BB94E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297" name="Text Box 16">
          <a:extLst>
            <a:ext uri="{FF2B5EF4-FFF2-40B4-BE49-F238E27FC236}">
              <a16:creationId xmlns:a16="http://schemas.microsoft.com/office/drawing/2014/main" id="{4CD5BC8A-3546-4EEB-9CF3-1D0752649D8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298" name="Text Box 17">
          <a:extLst>
            <a:ext uri="{FF2B5EF4-FFF2-40B4-BE49-F238E27FC236}">
              <a16:creationId xmlns:a16="http://schemas.microsoft.com/office/drawing/2014/main" id="{4144BE1A-F527-4DED-8A69-060BD07BCF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299" name="Text Box 18">
          <a:extLst>
            <a:ext uri="{FF2B5EF4-FFF2-40B4-BE49-F238E27FC236}">
              <a16:creationId xmlns:a16="http://schemas.microsoft.com/office/drawing/2014/main" id="{0D8DB063-8FF6-4EEE-93CE-2FED5AF29AB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300" name="Text Box 19">
          <a:extLst>
            <a:ext uri="{FF2B5EF4-FFF2-40B4-BE49-F238E27FC236}">
              <a16:creationId xmlns:a16="http://schemas.microsoft.com/office/drawing/2014/main" id="{ECE0CBAF-2777-47CB-9390-209122BCC3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3301" name="Text Box 15">
          <a:extLst>
            <a:ext uri="{FF2B5EF4-FFF2-40B4-BE49-F238E27FC236}">
              <a16:creationId xmlns:a16="http://schemas.microsoft.com/office/drawing/2014/main" id="{29CDA271-EA95-4E6A-A621-4ADBF7D974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02" name="Text Box 16">
          <a:extLst>
            <a:ext uri="{FF2B5EF4-FFF2-40B4-BE49-F238E27FC236}">
              <a16:creationId xmlns:a16="http://schemas.microsoft.com/office/drawing/2014/main" id="{AE62D418-9AA6-4B9E-BB14-ADDA8FF84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03" name="Text Box 17">
          <a:extLst>
            <a:ext uri="{FF2B5EF4-FFF2-40B4-BE49-F238E27FC236}">
              <a16:creationId xmlns:a16="http://schemas.microsoft.com/office/drawing/2014/main" id="{B79B5742-6482-4532-AC69-13585BCD5C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04" name="Text Box 18">
          <a:extLst>
            <a:ext uri="{FF2B5EF4-FFF2-40B4-BE49-F238E27FC236}">
              <a16:creationId xmlns:a16="http://schemas.microsoft.com/office/drawing/2014/main" id="{B2980CC6-5182-47B3-87A5-301FC2CDC0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05" name="Text Box 19">
          <a:extLst>
            <a:ext uri="{FF2B5EF4-FFF2-40B4-BE49-F238E27FC236}">
              <a16:creationId xmlns:a16="http://schemas.microsoft.com/office/drawing/2014/main" id="{73624ADF-FCCE-41C2-895F-4373922767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3306" name="Text Box 15">
          <a:extLst>
            <a:ext uri="{FF2B5EF4-FFF2-40B4-BE49-F238E27FC236}">
              <a16:creationId xmlns:a16="http://schemas.microsoft.com/office/drawing/2014/main" id="{757BCC94-959B-4BD9-BA31-B47BC1E3C8C2}"/>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07" name="Text Box 16">
          <a:extLst>
            <a:ext uri="{FF2B5EF4-FFF2-40B4-BE49-F238E27FC236}">
              <a16:creationId xmlns:a16="http://schemas.microsoft.com/office/drawing/2014/main" id="{5C5CB939-EDCB-48AC-9E59-CBCA0E3DF0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08" name="Text Box 17">
          <a:extLst>
            <a:ext uri="{FF2B5EF4-FFF2-40B4-BE49-F238E27FC236}">
              <a16:creationId xmlns:a16="http://schemas.microsoft.com/office/drawing/2014/main" id="{D462B06A-A9B5-4D2C-A9B2-39421408217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09" name="Text Box 18">
          <a:extLst>
            <a:ext uri="{FF2B5EF4-FFF2-40B4-BE49-F238E27FC236}">
              <a16:creationId xmlns:a16="http://schemas.microsoft.com/office/drawing/2014/main" id="{0B7B059E-AE1E-4446-9407-1EFA223732E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10" name="Text Box 16">
          <a:extLst>
            <a:ext uri="{FF2B5EF4-FFF2-40B4-BE49-F238E27FC236}">
              <a16:creationId xmlns:a16="http://schemas.microsoft.com/office/drawing/2014/main" id="{9C906270-EE40-4239-B4A3-ECF09F517F6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11" name="Text Box 17">
          <a:extLst>
            <a:ext uri="{FF2B5EF4-FFF2-40B4-BE49-F238E27FC236}">
              <a16:creationId xmlns:a16="http://schemas.microsoft.com/office/drawing/2014/main" id="{B3BCBC6E-4F21-43EC-B19D-929FD4BBE1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12" name="Text Box 18">
          <a:extLst>
            <a:ext uri="{FF2B5EF4-FFF2-40B4-BE49-F238E27FC236}">
              <a16:creationId xmlns:a16="http://schemas.microsoft.com/office/drawing/2014/main" id="{AA028921-2E2E-4FA6-84CD-F709AFF05F2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13" name="Text Box 19">
          <a:extLst>
            <a:ext uri="{FF2B5EF4-FFF2-40B4-BE49-F238E27FC236}">
              <a16:creationId xmlns:a16="http://schemas.microsoft.com/office/drawing/2014/main" id="{DC019A66-7B66-40F4-8310-C4C726C78E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14" name="Text Box 16">
          <a:extLst>
            <a:ext uri="{FF2B5EF4-FFF2-40B4-BE49-F238E27FC236}">
              <a16:creationId xmlns:a16="http://schemas.microsoft.com/office/drawing/2014/main" id="{2A5D9A1B-1171-456A-80BC-F76D37AA21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15" name="Text Box 17">
          <a:extLst>
            <a:ext uri="{FF2B5EF4-FFF2-40B4-BE49-F238E27FC236}">
              <a16:creationId xmlns:a16="http://schemas.microsoft.com/office/drawing/2014/main" id="{BCA6C127-F24A-42E1-AF3D-6D7A8BA38B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16" name="Text Box 18">
          <a:extLst>
            <a:ext uri="{FF2B5EF4-FFF2-40B4-BE49-F238E27FC236}">
              <a16:creationId xmlns:a16="http://schemas.microsoft.com/office/drawing/2014/main" id="{232AACDE-EDBE-4B8D-9EF9-E9AAE917BF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70</xdr:row>
      <xdr:rowOff>170392</xdr:rowOff>
    </xdr:from>
    <xdr:ext cx="95250" cy="213632"/>
    <xdr:sp macro="" textlink="">
      <xdr:nvSpPr>
        <xdr:cNvPr id="3317" name="Text Box 15">
          <a:extLst>
            <a:ext uri="{FF2B5EF4-FFF2-40B4-BE49-F238E27FC236}">
              <a16:creationId xmlns:a16="http://schemas.microsoft.com/office/drawing/2014/main" id="{C2F77D40-E439-469C-9F35-AF71D029E31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18" name="Text Box 16">
          <a:extLst>
            <a:ext uri="{FF2B5EF4-FFF2-40B4-BE49-F238E27FC236}">
              <a16:creationId xmlns:a16="http://schemas.microsoft.com/office/drawing/2014/main" id="{5FC5F8F6-4027-4A2C-8654-479B4E83D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19" name="Text Box 17">
          <a:extLst>
            <a:ext uri="{FF2B5EF4-FFF2-40B4-BE49-F238E27FC236}">
              <a16:creationId xmlns:a16="http://schemas.microsoft.com/office/drawing/2014/main" id="{91E56EAE-4454-4842-ACCE-392067CA6F8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20" name="Text Box 18">
          <a:extLst>
            <a:ext uri="{FF2B5EF4-FFF2-40B4-BE49-F238E27FC236}">
              <a16:creationId xmlns:a16="http://schemas.microsoft.com/office/drawing/2014/main" id="{AC7A8CF7-88E7-493C-AC73-3620C000CE2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21" name="Text Box 19">
          <a:extLst>
            <a:ext uri="{FF2B5EF4-FFF2-40B4-BE49-F238E27FC236}">
              <a16:creationId xmlns:a16="http://schemas.microsoft.com/office/drawing/2014/main" id="{E44D8900-6BBE-4527-A22D-C5E36AD197A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22" name="Text Box 16">
          <a:extLst>
            <a:ext uri="{FF2B5EF4-FFF2-40B4-BE49-F238E27FC236}">
              <a16:creationId xmlns:a16="http://schemas.microsoft.com/office/drawing/2014/main" id="{F8842A13-74A2-4117-AFA9-E83867F37A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23" name="Text Box 17">
          <a:extLst>
            <a:ext uri="{FF2B5EF4-FFF2-40B4-BE49-F238E27FC236}">
              <a16:creationId xmlns:a16="http://schemas.microsoft.com/office/drawing/2014/main" id="{D96AE6B9-95FA-4215-8487-50236716E2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24" name="Text Box 18">
          <a:extLst>
            <a:ext uri="{FF2B5EF4-FFF2-40B4-BE49-F238E27FC236}">
              <a16:creationId xmlns:a16="http://schemas.microsoft.com/office/drawing/2014/main" id="{3E12644A-253F-4051-B7D6-5F500CA0AF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25" name="Text Box 19">
          <a:extLst>
            <a:ext uri="{FF2B5EF4-FFF2-40B4-BE49-F238E27FC236}">
              <a16:creationId xmlns:a16="http://schemas.microsoft.com/office/drawing/2014/main" id="{66115529-A1A4-4B68-83D8-E3FCA1C15BD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326" name="Text Box 16">
          <a:extLst>
            <a:ext uri="{FF2B5EF4-FFF2-40B4-BE49-F238E27FC236}">
              <a16:creationId xmlns:a16="http://schemas.microsoft.com/office/drawing/2014/main" id="{E55780A9-A011-45EC-8B78-0F23026F9F1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327" name="Text Box 17">
          <a:extLst>
            <a:ext uri="{FF2B5EF4-FFF2-40B4-BE49-F238E27FC236}">
              <a16:creationId xmlns:a16="http://schemas.microsoft.com/office/drawing/2014/main" id="{14E7198E-5FD6-4D7B-AE49-D490D4A1A8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328" name="Text Box 18">
          <a:extLst>
            <a:ext uri="{FF2B5EF4-FFF2-40B4-BE49-F238E27FC236}">
              <a16:creationId xmlns:a16="http://schemas.microsoft.com/office/drawing/2014/main" id="{C0AC7421-623D-4813-8029-302F51CFD71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67</xdr:row>
      <xdr:rowOff>0</xdr:rowOff>
    </xdr:from>
    <xdr:ext cx="95250" cy="171450"/>
    <xdr:sp macro="" textlink="">
      <xdr:nvSpPr>
        <xdr:cNvPr id="3329" name="Text Box 19">
          <a:extLst>
            <a:ext uri="{FF2B5EF4-FFF2-40B4-BE49-F238E27FC236}">
              <a16:creationId xmlns:a16="http://schemas.microsoft.com/office/drawing/2014/main" id="{C8FDD39F-8898-4BF3-B9F7-8365E7A8913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3330" name="Text Box 15">
          <a:extLst>
            <a:ext uri="{FF2B5EF4-FFF2-40B4-BE49-F238E27FC236}">
              <a16:creationId xmlns:a16="http://schemas.microsoft.com/office/drawing/2014/main" id="{2F4BAF93-6F7D-4860-989D-FD654049A74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31" name="Text Box 16">
          <a:extLst>
            <a:ext uri="{FF2B5EF4-FFF2-40B4-BE49-F238E27FC236}">
              <a16:creationId xmlns:a16="http://schemas.microsoft.com/office/drawing/2014/main" id="{3B183A28-3152-4D62-BAFE-56340AE7B7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32" name="Text Box 17">
          <a:extLst>
            <a:ext uri="{FF2B5EF4-FFF2-40B4-BE49-F238E27FC236}">
              <a16:creationId xmlns:a16="http://schemas.microsoft.com/office/drawing/2014/main" id="{573FA6E2-8C5C-48A3-9C38-8DF232B0C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33" name="Text Box 18">
          <a:extLst>
            <a:ext uri="{FF2B5EF4-FFF2-40B4-BE49-F238E27FC236}">
              <a16:creationId xmlns:a16="http://schemas.microsoft.com/office/drawing/2014/main" id="{00D136A0-87B3-472C-AF2C-2C5A038533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0</xdr:rowOff>
    </xdr:from>
    <xdr:ext cx="95250" cy="171450"/>
    <xdr:sp macro="" textlink="">
      <xdr:nvSpPr>
        <xdr:cNvPr id="3334" name="Text Box 19">
          <a:extLst>
            <a:ext uri="{FF2B5EF4-FFF2-40B4-BE49-F238E27FC236}">
              <a16:creationId xmlns:a16="http://schemas.microsoft.com/office/drawing/2014/main" id="{7C6D9166-3301-499A-8685-39C84E48E5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35" name="Text Box 16">
          <a:extLst>
            <a:ext uri="{FF2B5EF4-FFF2-40B4-BE49-F238E27FC236}">
              <a16:creationId xmlns:a16="http://schemas.microsoft.com/office/drawing/2014/main" id="{A618CD13-3B4C-4FAF-B910-5F361D6340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0</xdr:rowOff>
    </xdr:from>
    <xdr:ext cx="95250" cy="171450"/>
    <xdr:sp macro="" textlink="">
      <xdr:nvSpPr>
        <xdr:cNvPr id="3336" name="Text Box 17">
          <a:extLst>
            <a:ext uri="{FF2B5EF4-FFF2-40B4-BE49-F238E27FC236}">
              <a16:creationId xmlns:a16="http://schemas.microsoft.com/office/drawing/2014/main" id="{CBD41BD7-E6E3-4410-9E44-D45CD84FE2F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70</xdr:row>
      <xdr:rowOff>15875</xdr:rowOff>
    </xdr:from>
    <xdr:ext cx="95250" cy="171450"/>
    <xdr:sp macro="" textlink="">
      <xdr:nvSpPr>
        <xdr:cNvPr id="3337" name="Text Box 18">
          <a:extLst>
            <a:ext uri="{FF2B5EF4-FFF2-40B4-BE49-F238E27FC236}">
              <a16:creationId xmlns:a16="http://schemas.microsoft.com/office/drawing/2014/main" id="{EFF3CF06-ACE9-4EE3-B541-D7E8C3484215}"/>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38" name="Text Box 16">
          <a:extLst>
            <a:ext uri="{FF2B5EF4-FFF2-40B4-BE49-F238E27FC236}">
              <a16:creationId xmlns:a16="http://schemas.microsoft.com/office/drawing/2014/main" id="{D6E8D378-6412-4D99-80F9-69E6CDF6B0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39" name="Text Box 17">
          <a:extLst>
            <a:ext uri="{FF2B5EF4-FFF2-40B4-BE49-F238E27FC236}">
              <a16:creationId xmlns:a16="http://schemas.microsoft.com/office/drawing/2014/main" id="{8712600D-39CC-4C34-B21F-24B2061D61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40" name="Text Box 18">
          <a:extLst>
            <a:ext uri="{FF2B5EF4-FFF2-40B4-BE49-F238E27FC236}">
              <a16:creationId xmlns:a16="http://schemas.microsoft.com/office/drawing/2014/main" id="{3744D7D5-10CC-41BD-B687-871674FEFA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41" name="Text Box 19">
          <a:extLst>
            <a:ext uri="{FF2B5EF4-FFF2-40B4-BE49-F238E27FC236}">
              <a16:creationId xmlns:a16="http://schemas.microsoft.com/office/drawing/2014/main" id="{8F453C69-EFC5-4F58-BD1B-0F7D0F79006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70</xdr:row>
      <xdr:rowOff>0</xdr:rowOff>
    </xdr:from>
    <xdr:ext cx="95250" cy="171450"/>
    <xdr:sp macro="" textlink="">
      <xdr:nvSpPr>
        <xdr:cNvPr id="3342" name="Text Box 16">
          <a:extLst>
            <a:ext uri="{FF2B5EF4-FFF2-40B4-BE49-F238E27FC236}">
              <a16:creationId xmlns:a16="http://schemas.microsoft.com/office/drawing/2014/main" id="{5BE5F37E-B87E-4E8E-B059-548C476F69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70</xdr:row>
      <xdr:rowOff>170392</xdr:rowOff>
    </xdr:from>
    <xdr:ext cx="95250" cy="213632"/>
    <xdr:sp macro="" textlink="">
      <xdr:nvSpPr>
        <xdr:cNvPr id="3343" name="Text Box 15">
          <a:extLst>
            <a:ext uri="{FF2B5EF4-FFF2-40B4-BE49-F238E27FC236}">
              <a16:creationId xmlns:a16="http://schemas.microsoft.com/office/drawing/2014/main" id="{EAFFF2EF-E146-4C14-9A5B-793A4245E23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3344" name="Text Box 15">
          <a:extLst>
            <a:ext uri="{FF2B5EF4-FFF2-40B4-BE49-F238E27FC236}">
              <a16:creationId xmlns:a16="http://schemas.microsoft.com/office/drawing/2014/main" id="{06530852-9BFD-4607-A833-DFA5E9566C9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442269"/>
    <xdr:sp macro="" textlink="">
      <xdr:nvSpPr>
        <xdr:cNvPr id="3345" name="Text Box 15">
          <a:extLst>
            <a:ext uri="{FF2B5EF4-FFF2-40B4-BE49-F238E27FC236}">
              <a16:creationId xmlns:a16="http://schemas.microsoft.com/office/drawing/2014/main" id="{84733D48-DF5C-42E3-AF1A-ADD1E2406486}"/>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504825</xdr:rowOff>
    </xdr:from>
    <xdr:ext cx="95250" cy="442269"/>
    <xdr:sp macro="" textlink="">
      <xdr:nvSpPr>
        <xdr:cNvPr id="3346" name="Text Box 15">
          <a:extLst>
            <a:ext uri="{FF2B5EF4-FFF2-40B4-BE49-F238E27FC236}">
              <a16:creationId xmlns:a16="http://schemas.microsoft.com/office/drawing/2014/main" id="{E4528EE2-8A5D-4F3A-8DED-D29C6C279FF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3347" name="Text Box 15">
          <a:extLst>
            <a:ext uri="{FF2B5EF4-FFF2-40B4-BE49-F238E27FC236}">
              <a16:creationId xmlns:a16="http://schemas.microsoft.com/office/drawing/2014/main" id="{223BCDEA-DE5D-47F5-B645-AE93E5F61F51}"/>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3348" name="Text Box 15">
          <a:extLst>
            <a:ext uri="{FF2B5EF4-FFF2-40B4-BE49-F238E27FC236}">
              <a16:creationId xmlns:a16="http://schemas.microsoft.com/office/drawing/2014/main" id="{50B05D61-A4B2-491E-991E-EC0C6F154CD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70</xdr:row>
      <xdr:rowOff>170392</xdr:rowOff>
    </xdr:from>
    <xdr:ext cx="95250" cy="213632"/>
    <xdr:sp macro="" textlink="">
      <xdr:nvSpPr>
        <xdr:cNvPr id="3349" name="Text Box 15">
          <a:extLst>
            <a:ext uri="{FF2B5EF4-FFF2-40B4-BE49-F238E27FC236}">
              <a16:creationId xmlns:a16="http://schemas.microsoft.com/office/drawing/2014/main" id="{969B8740-733B-47EC-A83B-B8BDEBC3A97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50" name="Text Box 16">
          <a:extLst>
            <a:ext uri="{FF2B5EF4-FFF2-40B4-BE49-F238E27FC236}">
              <a16:creationId xmlns:a16="http://schemas.microsoft.com/office/drawing/2014/main" id="{6C1FB128-4BF1-4966-98CC-E13DD75D1D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51" name="Text Box 17">
          <a:extLst>
            <a:ext uri="{FF2B5EF4-FFF2-40B4-BE49-F238E27FC236}">
              <a16:creationId xmlns:a16="http://schemas.microsoft.com/office/drawing/2014/main" id="{BA338EF5-6B42-488A-AE9F-6C8BCCF220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52" name="Text Box 18">
          <a:extLst>
            <a:ext uri="{FF2B5EF4-FFF2-40B4-BE49-F238E27FC236}">
              <a16:creationId xmlns:a16="http://schemas.microsoft.com/office/drawing/2014/main" id="{B77A3D7F-846D-4544-B4AB-91846DCC07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53" name="Text Box 19">
          <a:extLst>
            <a:ext uri="{FF2B5EF4-FFF2-40B4-BE49-F238E27FC236}">
              <a16:creationId xmlns:a16="http://schemas.microsoft.com/office/drawing/2014/main" id="{897D042B-507B-486E-AF26-1756C87523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354" name="Text Box 16">
          <a:extLst>
            <a:ext uri="{FF2B5EF4-FFF2-40B4-BE49-F238E27FC236}">
              <a16:creationId xmlns:a16="http://schemas.microsoft.com/office/drawing/2014/main" id="{1BB7B151-5075-4318-8337-E53F052F9A0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355" name="Text Box 17">
          <a:extLst>
            <a:ext uri="{FF2B5EF4-FFF2-40B4-BE49-F238E27FC236}">
              <a16:creationId xmlns:a16="http://schemas.microsoft.com/office/drawing/2014/main" id="{2FE37142-2E50-41AE-B548-CECEC6950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356" name="Text Box 18">
          <a:extLst>
            <a:ext uri="{FF2B5EF4-FFF2-40B4-BE49-F238E27FC236}">
              <a16:creationId xmlns:a16="http://schemas.microsoft.com/office/drawing/2014/main" id="{2B45DBB3-9616-47F3-A717-D6C0CF26467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357" name="Text Box 19">
          <a:extLst>
            <a:ext uri="{FF2B5EF4-FFF2-40B4-BE49-F238E27FC236}">
              <a16:creationId xmlns:a16="http://schemas.microsoft.com/office/drawing/2014/main" id="{2F0A4CDE-9635-40C6-961C-6FD50BBB4B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358" name="Text Box 16">
          <a:extLst>
            <a:ext uri="{FF2B5EF4-FFF2-40B4-BE49-F238E27FC236}">
              <a16:creationId xmlns:a16="http://schemas.microsoft.com/office/drawing/2014/main" id="{D9822919-7606-429C-9E46-A36E1D6E540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359" name="Text Box 17">
          <a:extLst>
            <a:ext uri="{FF2B5EF4-FFF2-40B4-BE49-F238E27FC236}">
              <a16:creationId xmlns:a16="http://schemas.microsoft.com/office/drawing/2014/main" id="{10CB6EE5-A28E-41F7-8718-E5D3A9BF9F0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360" name="Text Box 18">
          <a:extLst>
            <a:ext uri="{FF2B5EF4-FFF2-40B4-BE49-F238E27FC236}">
              <a16:creationId xmlns:a16="http://schemas.microsoft.com/office/drawing/2014/main" id="{8902264A-A474-4235-9387-90A06C97261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361" name="Text Box 19">
          <a:extLst>
            <a:ext uri="{FF2B5EF4-FFF2-40B4-BE49-F238E27FC236}">
              <a16:creationId xmlns:a16="http://schemas.microsoft.com/office/drawing/2014/main" id="{2E91379D-5BFE-4B99-B2D0-3602F5EAB1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3362" name="Text Box 15">
          <a:extLst>
            <a:ext uri="{FF2B5EF4-FFF2-40B4-BE49-F238E27FC236}">
              <a16:creationId xmlns:a16="http://schemas.microsoft.com/office/drawing/2014/main" id="{7334C62F-51D5-40CF-AFBB-744A814AE25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63" name="Text Box 16">
          <a:extLst>
            <a:ext uri="{FF2B5EF4-FFF2-40B4-BE49-F238E27FC236}">
              <a16:creationId xmlns:a16="http://schemas.microsoft.com/office/drawing/2014/main" id="{1E5F9EDA-7B3B-4872-81D6-ED0453512D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64" name="Text Box 17">
          <a:extLst>
            <a:ext uri="{FF2B5EF4-FFF2-40B4-BE49-F238E27FC236}">
              <a16:creationId xmlns:a16="http://schemas.microsoft.com/office/drawing/2014/main" id="{588A1AA4-BE39-473E-97E9-64FDE52284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65" name="Text Box 18">
          <a:extLst>
            <a:ext uri="{FF2B5EF4-FFF2-40B4-BE49-F238E27FC236}">
              <a16:creationId xmlns:a16="http://schemas.microsoft.com/office/drawing/2014/main" id="{C62D2190-831B-47E7-B4BD-824B7AB9A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66" name="Text Box 19">
          <a:extLst>
            <a:ext uri="{FF2B5EF4-FFF2-40B4-BE49-F238E27FC236}">
              <a16:creationId xmlns:a16="http://schemas.microsoft.com/office/drawing/2014/main" id="{D2F8E123-8A45-48A0-A959-B8FA0478AB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367" name="Text Box 16">
          <a:extLst>
            <a:ext uri="{FF2B5EF4-FFF2-40B4-BE49-F238E27FC236}">
              <a16:creationId xmlns:a16="http://schemas.microsoft.com/office/drawing/2014/main" id="{A96C2A6D-E81A-4C4F-A3B2-92DD155598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368" name="Text Box 17">
          <a:extLst>
            <a:ext uri="{FF2B5EF4-FFF2-40B4-BE49-F238E27FC236}">
              <a16:creationId xmlns:a16="http://schemas.microsoft.com/office/drawing/2014/main" id="{CF6453D9-8E41-483B-A47A-D37EAC3F7A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369" name="Text Box 18">
          <a:extLst>
            <a:ext uri="{FF2B5EF4-FFF2-40B4-BE49-F238E27FC236}">
              <a16:creationId xmlns:a16="http://schemas.microsoft.com/office/drawing/2014/main" id="{3DB696F8-C196-4CA6-B9BB-D2C16F3CE4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370" name="Text Box 16">
          <a:extLst>
            <a:ext uri="{FF2B5EF4-FFF2-40B4-BE49-F238E27FC236}">
              <a16:creationId xmlns:a16="http://schemas.microsoft.com/office/drawing/2014/main" id="{F152A646-6684-4CA5-9AB6-E28D3DFE26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371" name="Text Box 17">
          <a:extLst>
            <a:ext uri="{FF2B5EF4-FFF2-40B4-BE49-F238E27FC236}">
              <a16:creationId xmlns:a16="http://schemas.microsoft.com/office/drawing/2014/main" id="{402F7067-F850-4F7B-A5FD-2346F444D4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372" name="Text Box 18">
          <a:extLst>
            <a:ext uri="{FF2B5EF4-FFF2-40B4-BE49-F238E27FC236}">
              <a16:creationId xmlns:a16="http://schemas.microsoft.com/office/drawing/2014/main" id="{10362862-1AB5-4352-991B-7F2FA9ACFE7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373" name="Text Box 19">
          <a:extLst>
            <a:ext uri="{FF2B5EF4-FFF2-40B4-BE49-F238E27FC236}">
              <a16:creationId xmlns:a16="http://schemas.microsoft.com/office/drawing/2014/main" id="{2C2A61A1-19B0-4885-B3D4-154FA9ECA3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374" name="Text Box 16">
          <a:extLst>
            <a:ext uri="{FF2B5EF4-FFF2-40B4-BE49-F238E27FC236}">
              <a16:creationId xmlns:a16="http://schemas.microsoft.com/office/drawing/2014/main" id="{4820C6B2-C786-4570-B778-12613676F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375" name="Text Box 17">
          <a:extLst>
            <a:ext uri="{FF2B5EF4-FFF2-40B4-BE49-F238E27FC236}">
              <a16:creationId xmlns:a16="http://schemas.microsoft.com/office/drawing/2014/main" id="{C0EFC933-1299-4EA0-AA9B-AA072DFF3A3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376" name="Text Box 18">
          <a:extLst>
            <a:ext uri="{FF2B5EF4-FFF2-40B4-BE49-F238E27FC236}">
              <a16:creationId xmlns:a16="http://schemas.microsoft.com/office/drawing/2014/main" id="{F569AFEB-0E5E-4B84-9F53-7799C499B4A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377" name="Text Box 19">
          <a:extLst>
            <a:ext uri="{FF2B5EF4-FFF2-40B4-BE49-F238E27FC236}">
              <a16:creationId xmlns:a16="http://schemas.microsoft.com/office/drawing/2014/main" id="{7EED53A5-BC16-4027-A29C-93B2DCAEC39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56743"/>
    <xdr:sp macro="" textlink="">
      <xdr:nvSpPr>
        <xdr:cNvPr id="3378" name="Text Box 15">
          <a:extLst>
            <a:ext uri="{FF2B5EF4-FFF2-40B4-BE49-F238E27FC236}">
              <a16:creationId xmlns:a16="http://schemas.microsoft.com/office/drawing/2014/main" id="{9FF2D4BE-063F-4540-8F62-31ED54A6E47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442269"/>
    <xdr:sp macro="" textlink="">
      <xdr:nvSpPr>
        <xdr:cNvPr id="3379" name="Text Box 15">
          <a:extLst>
            <a:ext uri="{FF2B5EF4-FFF2-40B4-BE49-F238E27FC236}">
              <a16:creationId xmlns:a16="http://schemas.microsoft.com/office/drawing/2014/main" id="{EE7539DF-89A7-45F1-BA06-371C4DF2A2A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504825</xdr:rowOff>
    </xdr:from>
    <xdr:ext cx="95250" cy="442269"/>
    <xdr:sp macro="" textlink="">
      <xdr:nvSpPr>
        <xdr:cNvPr id="3380" name="Text Box 15">
          <a:extLst>
            <a:ext uri="{FF2B5EF4-FFF2-40B4-BE49-F238E27FC236}">
              <a16:creationId xmlns:a16="http://schemas.microsoft.com/office/drawing/2014/main" id="{F9B6685F-463F-4E21-8D5B-0A174167CE8B}"/>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3381" name="Text Box 15">
          <a:extLst>
            <a:ext uri="{FF2B5EF4-FFF2-40B4-BE49-F238E27FC236}">
              <a16:creationId xmlns:a16="http://schemas.microsoft.com/office/drawing/2014/main" id="{11ACEDC6-EA41-4A90-8EBD-AAF237C272DF}"/>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3382" name="Text Box 15">
          <a:extLst>
            <a:ext uri="{FF2B5EF4-FFF2-40B4-BE49-F238E27FC236}">
              <a16:creationId xmlns:a16="http://schemas.microsoft.com/office/drawing/2014/main" id="{B26B212B-84E6-4AED-9A53-B6E8C8774CD8}"/>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213632"/>
    <xdr:sp macro="" textlink="">
      <xdr:nvSpPr>
        <xdr:cNvPr id="3383" name="Text Box 15">
          <a:extLst>
            <a:ext uri="{FF2B5EF4-FFF2-40B4-BE49-F238E27FC236}">
              <a16:creationId xmlns:a16="http://schemas.microsoft.com/office/drawing/2014/main" id="{CC56B611-4468-4E4F-A45F-725CA4EA0B5C}"/>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84" name="Text Box 16">
          <a:extLst>
            <a:ext uri="{FF2B5EF4-FFF2-40B4-BE49-F238E27FC236}">
              <a16:creationId xmlns:a16="http://schemas.microsoft.com/office/drawing/2014/main" id="{A7E3866E-868C-40C2-9093-19711BB6915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85" name="Text Box 17">
          <a:extLst>
            <a:ext uri="{FF2B5EF4-FFF2-40B4-BE49-F238E27FC236}">
              <a16:creationId xmlns:a16="http://schemas.microsoft.com/office/drawing/2014/main" id="{30DBC3B8-1DFC-4DFD-A7F5-EF78748EF25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86" name="Text Box 18">
          <a:extLst>
            <a:ext uri="{FF2B5EF4-FFF2-40B4-BE49-F238E27FC236}">
              <a16:creationId xmlns:a16="http://schemas.microsoft.com/office/drawing/2014/main" id="{5FE65D5E-648F-47E2-AC09-786C31FF925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87" name="Text Box 19">
          <a:extLst>
            <a:ext uri="{FF2B5EF4-FFF2-40B4-BE49-F238E27FC236}">
              <a16:creationId xmlns:a16="http://schemas.microsoft.com/office/drawing/2014/main" id="{E93F82A5-0369-4C30-B958-62D662FA99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388" name="Text Box 16">
          <a:extLst>
            <a:ext uri="{FF2B5EF4-FFF2-40B4-BE49-F238E27FC236}">
              <a16:creationId xmlns:a16="http://schemas.microsoft.com/office/drawing/2014/main" id="{E0E10E5E-3277-48CA-94BB-58082500555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389" name="Text Box 17">
          <a:extLst>
            <a:ext uri="{FF2B5EF4-FFF2-40B4-BE49-F238E27FC236}">
              <a16:creationId xmlns:a16="http://schemas.microsoft.com/office/drawing/2014/main" id="{1EE92F73-0517-4E7E-867B-52285F63B8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390" name="Text Box 18">
          <a:extLst>
            <a:ext uri="{FF2B5EF4-FFF2-40B4-BE49-F238E27FC236}">
              <a16:creationId xmlns:a16="http://schemas.microsoft.com/office/drawing/2014/main" id="{9BE4085B-3D4C-4478-AE8A-E66FE11DB3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391" name="Text Box 19">
          <a:extLst>
            <a:ext uri="{FF2B5EF4-FFF2-40B4-BE49-F238E27FC236}">
              <a16:creationId xmlns:a16="http://schemas.microsoft.com/office/drawing/2014/main" id="{3DAA724A-E219-4639-A5C2-974B7ABB1D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392" name="Text Box 16">
          <a:extLst>
            <a:ext uri="{FF2B5EF4-FFF2-40B4-BE49-F238E27FC236}">
              <a16:creationId xmlns:a16="http://schemas.microsoft.com/office/drawing/2014/main" id="{DE48E706-2E10-44E6-B74C-FAADE422FA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393" name="Text Box 17">
          <a:extLst>
            <a:ext uri="{FF2B5EF4-FFF2-40B4-BE49-F238E27FC236}">
              <a16:creationId xmlns:a16="http://schemas.microsoft.com/office/drawing/2014/main" id="{45164B5F-F8FC-4EA8-90CC-8686B826275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394" name="Text Box 18">
          <a:extLst>
            <a:ext uri="{FF2B5EF4-FFF2-40B4-BE49-F238E27FC236}">
              <a16:creationId xmlns:a16="http://schemas.microsoft.com/office/drawing/2014/main" id="{42FB0A15-DE60-4BE9-8841-937BD8E99EB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395" name="Text Box 19">
          <a:extLst>
            <a:ext uri="{FF2B5EF4-FFF2-40B4-BE49-F238E27FC236}">
              <a16:creationId xmlns:a16="http://schemas.microsoft.com/office/drawing/2014/main" id="{C7752916-C496-4A88-88BA-81D0960D31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3396" name="Text Box 15">
          <a:extLst>
            <a:ext uri="{FF2B5EF4-FFF2-40B4-BE49-F238E27FC236}">
              <a16:creationId xmlns:a16="http://schemas.microsoft.com/office/drawing/2014/main" id="{6EF25B30-34F5-4564-87FB-10AE35B680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97" name="Text Box 16">
          <a:extLst>
            <a:ext uri="{FF2B5EF4-FFF2-40B4-BE49-F238E27FC236}">
              <a16:creationId xmlns:a16="http://schemas.microsoft.com/office/drawing/2014/main" id="{407E9E03-9FA7-4AF8-9011-646D25CC6F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98" name="Text Box 17">
          <a:extLst>
            <a:ext uri="{FF2B5EF4-FFF2-40B4-BE49-F238E27FC236}">
              <a16:creationId xmlns:a16="http://schemas.microsoft.com/office/drawing/2014/main" id="{0468B7AD-186A-47AC-AABE-3FDEBF0C32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399" name="Text Box 18">
          <a:extLst>
            <a:ext uri="{FF2B5EF4-FFF2-40B4-BE49-F238E27FC236}">
              <a16:creationId xmlns:a16="http://schemas.microsoft.com/office/drawing/2014/main" id="{42F975F5-129E-4B1D-A913-C37B3831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00" name="Text Box 19">
          <a:extLst>
            <a:ext uri="{FF2B5EF4-FFF2-40B4-BE49-F238E27FC236}">
              <a16:creationId xmlns:a16="http://schemas.microsoft.com/office/drawing/2014/main" id="{CDAF2351-F18D-4CDF-9BAF-DFABF37221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3401" name="Text Box 15">
          <a:extLst>
            <a:ext uri="{FF2B5EF4-FFF2-40B4-BE49-F238E27FC236}">
              <a16:creationId xmlns:a16="http://schemas.microsoft.com/office/drawing/2014/main" id="{C27595B6-B394-4C14-87CD-62B149F5F52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02" name="Text Box 16">
          <a:extLst>
            <a:ext uri="{FF2B5EF4-FFF2-40B4-BE49-F238E27FC236}">
              <a16:creationId xmlns:a16="http://schemas.microsoft.com/office/drawing/2014/main" id="{6D3A68CC-047F-4D43-8F1C-193BE99714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03" name="Text Box 17">
          <a:extLst>
            <a:ext uri="{FF2B5EF4-FFF2-40B4-BE49-F238E27FC236}">
              <a16:creationId xmlns:a16="http://schemas.microsoft.com/office/drawing/2014/main" id="{C47BBF1E-3D1C-4C61-B602-8BF8A2D6C9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04" name="Text Box 18">
          <a:extLst>
            <a:ext uri="{FF2B5EF4-FFF2-40B4-BE49-F238E27FC236}">
              <a16:creationId xmlns:a16="http://schemas.microsoft.com/office/drawing/2014/main" id="{04ADE527-B2B0-45CD-9FFE-811178886C3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05" name="Text Box 16">
          <a:extLst>
            <a:ext uri="{FF2B5EF4-FFF2-40B4-BE49-F238E27FC236}">
              <a16:creationId xmlns:a16="http://schemas.microsoft.com/office/drawing/2014/main" id="{C0C20AFE-E121-4F2E-A466-4B640796C6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06" name="Text Box 17">
          <a:extLst>
            <a:ext uri="{FF2B5EF4-FFF2-40B4-BE49-F238E27FC236}">
              <a16:creationId xmlns:a16="http://schemas.microsoft.com/office/drawing/2014/main" id="{DF0DDCD8-1D54-4D34-9B8D-6872B41044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07" name="Text Box 18">
          <a:extLst>
            <a:ext uri="{FF2B5EF4-FFF2-40B4-BE49-F238E27FC236}">
              <a16:creationId xmlns:a16="http://schemas.microsoft.com/office/drawing/2014/main" id="{C5B0B69F-367C-4238-B834-0110104B7F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08" name="Text Box 19">
          <a:extLst>
            <a:ext uri="{FF2B5EF4-FFF2-40B4-BE49-F238E27FC236}">
              <a16:creationId xmlns:a16="http://schemas.microsoft.com/office/drawing/2014/main" id="{9D809B5D-ADD8-4023-88DA-4F8F203B6A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09" name="Text Box 16">
          <a:extLst>
            <a:ext uri="{FF2B5EF4-FFF2-40B4-BE49-F238E27FC236}">
              <a16:creationId xmlns:a16="http://schemas.microsoft.com/office/drawing/2014/main" id="{128A9731-C699-479B-B0E4-9F19897678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10" name="Text Box 17">
          <a:extLst>
            <a:ext uri="{FF2B5EF4-FFF2-40B4-BE49-F238E27FC236}">
              <a16:creationId xmlns:a16="http://schemas.microsoft.com/office/drawing/2014/main" id="{29279729-E8CF-4480-9ABC-8861D801D4C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11" name="Text Box 18">
          <a:extLst>
            <a:ext uri="{FF2B5EF4-FFF2-40B4-BE49-F238E27FC236}">
              <a16:creationId xmlns:a16="http://schemas.microsoft.com/office/drawing/2014/main" id="{12D7164D-8041-4027-9F97-CED3B5AB70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3412" name="Text Box 15">
          <a:extLst>
            <a:ext uri="{FF2B5EF4-FFF2-40B4-BE49-F238E27FC236}">
              <a16:creationId xmlns:a16="http://schemas.microsoft.com/office/drawing/2014/main" id="{96E9C103-4CDC-45C5-8EA5-F41A4612DE9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13" name="Text Box 16">
          <a:extLst>
            <a:ext uri="{FF2B5EF4-FFF2-40B4-BE49-F238E27FC236}">
              <a16:creationId xmlns:a16="http://schemas.microsoft.com/office/drawing/2014/main" id="{7BFC88E3-057D-48B8-B2BB-48635891EE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14" name="Text Box 17">
          <a:extLst>
            <a:ext uri="{FF2B5EF4-FFF2-40B4-BE49-F238E27FC236}">
              <a16:creationId xmlns:a16="http://schemas.microsoft.com/office/drawing/2014/main" id="{A7886743-291F-43E1-81E4-BDA0C271D5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15" name="Text Box 18">
          <a:extLst>
            <a:ext uri="{FF2B5EF4-FFF2-40B4-BE49-F238E27FC236}">
              <a16:creationId xmlns:a16="http://schemas.microsoft.com/office/drawing/2014/main" id="{E695A9C0-6423-4609-84D1-B202646DEF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16" name="Text Box 19">
          <a:extLst>
            <a:ext uri="{FF2B5EF4-FFF2-40B4-BE49-F238E27FC236}">
              <a16:creationId xmlns:a16="http://schemas.microsoft.com/office/drawing/2014/main" id="{769259D1-9023-44B3-A195-C8036D6A6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17" name="Text Box 16">
          <a:extLst>
            <a:ext uri="{FF2B5EF4-FFF2-40B4-BE49-F238E27FC236}">
              <a16:creationId xmlns:a16="http://schemas.microsoft.com/office/drawing/2014/main" id="{ACA5CF44-89AD-4F07-9AF3-AA5B66186E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18" name="Text Box 17">
          <a:extLst>
            <a:ext uri="{FF2B5EF4-FFF2-40B4-BE49-F238E27FC236}">
              <a16:creationId xmlns:a16="http://schemas.microsoft.com/office/drawing/2014/main" id="{2A285AEF-9582-45CB-B08D-2695EDAF83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19" name="Text Box 18">
          <a:extLst>
            <a:ext uri="{FF2B5EF4-FFF2-40B4-BE49-F238E27FC236}">
              <a16:creationId xmlns:a16="http://schemas.microsoft.com/office/drawing/2014/main" id="{1061D399-FF14-4A73-BE7A-BE55D04FCE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20" name="Text Box 19">
          <a:extLst>
            <a:ext uri="{FF2B5EF4-FFF2-40B4-BE49-F238E27FC236}">
              <a16:creationId xmlns:a16="http://schemas.microsoft.com/office/drawing/2014/main" id="{ABA9A910-3523-4F6D-9F98-DC863A69E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421" name="Text Box 16">
          <a:extLst>
            <a:ext uri="{FF2B5EF4-FFF2-40B4-BE49-F238E27FC236}">
              <a16:creationId xmlns:a16="http://schemas.microsoft.com/office/drawing/2014/main" id="{9060A40F-33FA-4B26-9917-85F89884456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422" name="Text Box 17">
          <a:extLst>
            <a:ext uri="{FF2B5EF4-FFF2-40B4-BE49-F238E27FC236}">
              <a16:creationId xmlns:a16="http://schemas.microsoft.com/office/drawing/2014/main" id="{F5E1A848-8593-4F64-8604-BB67AD53252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423" name="Text Box 18">
          <a:extLst>
            <a:ext uri="{FF2B5EF4-FFF2-40B4-BE49-F238E27FC236}">
              <a16:creationId xmlns:a16="http://schemas.microsoft.com/office/drawing/2014/main" id="{3063CD06-9CE9-4F2B-B552-5275B0311D8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71</xdr:row>
      <xdr:rowOff>0</xdr:rowOff>
    </xdr:from>
    <xdr:ext cx="95250" cy="171450"/>
    <xdr:sp macro="" textlink="">
      <xdr:nvSpPr>
        <xdr:cNvPr id="3424" name="Text Box 19">
          <a:extLst>
            <a:ext uri="{FF2B5EF4-FFF2-40B4-BE49-F238E27FC236}">
              <a16:creationId xmlns:a16="http://schemas.microsoft.com/office/drawing/2014/main" id="{30550FCF-B92C-4971-8759-9E135B980F8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3425" name="Text Box 15">
          <a:extLst>
            <a:ext uri="{FF2B5EF4-FFF2-40B4-BE49-F238E27FC236}">
              <a16:creationId xmlns:a16="http://schemas.microsoft.com/office/drawing/2014/main" id="{6CD27184-7BF9-441B-8C5C-41A5EB7171F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26" name="Text Box 16">
          <a:extLst>
            <a:ext uri="{FF2B5EF4-FFF2-40B4-BE49-F238E27FC236}">
              <a16:creationId xmlns:a16="http://schemas.microsoft.com/office/drawing/2014/main" id="{C2241986-04F8-4C68-BFCB-6446E05339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27" name="Text Box 17">
          <a:extLst>
            <a:ext uri="{FF2B5EF4-FFF2-40B4-BE49-F238E27FC236}">
              <a16:creationId xmlns:a16="http://schemas.microsoft.com/office/drawing/2014/main" id="{39F24B71-E60A-4EC5-91EB-05EB669028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28" name="Text Box 18">
          <a:extLst>
            <a:ext uri="{FF2B5EF4-FFF2-40B4-BE49-F238E27FC236}">
              <a16:creationId xmlns:a16="http://schemas.microsoft.com/office/drawing/2014/main" id="{CB071C6C-CA46-42E0-A800-B83DAF837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3429" name="Text Box 19">
          <a:extLst>
            <a:ext uri="{FF2B5EF4-FFF2-40B4-BE49-F238E27FC236}">
              <a16:creationId xmlns:a16="http://schemas.microsoft.com/office/drawing/2014/main" id="{F2BF01F3-1B63-44EE-BE03-9028A72B31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30" name="Text Box 16">
          <a:extLst>
            <a:ext uri="{FF2B5EF4-FFF2-40B4-BE49-F238E27FC236}">
              <a16:creationId xmlns:a16="http://schemas.microsoft.com/office/drawing/2014/main" id="{E4EBF59F-B472-470C-991A-DDF94707C8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3431" name="Text Box 17">
          <a:extLst>
            <a:ext uri="{FF2B5EF4-FFF2-40B4-BE49-F238E27FC236}">
              <a16:creationId xmlns:a16="http://schemas.microsoft.com/office/drawing/2014/main" id="{2A1467FA-0A14-4EFA-9405-D134EBEDE3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74</xdr:row>
      <xdr:rowOff>15875</xdr:rowOff>
    </xdr:from>
    <xdr:ext cx="95250" cy="171450"/>
    <xdr:sp macro="" textlink="">
      <xdr:nvSpPr>
        <xdr:cNvPr id="3432" name="Text Box 18">
          <a:extLst>
            <a:ext uri="{FF2B5EF4-FFF2-40B4-BE49-F238E27FC236}">
              <a16:creationId xmlns:a16="http://schemas.microsoft.com/office/drawing/2014/main" id="{D0DE2252-3724-4077-86E8-6BB35F4279CF}"/>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33" name="Text Box 16">
          <a:extLst>
            <a:ext uri="{FF2B5EF4-FFF2-40B4-BE49-F238E27FC236}">
              <a16:creationId xmlns:a16="http://schemas.microsoft.com/office/drawing/2014/main" id="{05757F40-449B-49D3-9AC5-1275F25456F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34" name="Text Box 17">
          <a:extLst>
            <a:ext uri="{FF2B5EF4-FFF2-40B4-BE49-F238E27FC236}">
              <a16:creationId xmlns:a16="http://schemas.microsoft.com/office/drawing/2014/main" id="{046644CD-12EA-4F0A-B1BC-1945BF11B5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35" name="Text Box 18">
          <a:extLst>
            <a:ext uri="{FF2B5EF4-FFF2-40B4-BE49-F238E27FC236}">
              <a16:creationId xmlns:a16="http://schemas.microsoft.com/office/drawing/2014/main" id="{FAF02ABE-014B-4237-8198-DFFE62A1A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36" name="Text Box 19">
          <a:extLst>
            <a:ext uri="{FF2B5EF4-FFF2-40B4-BE49-F238E27FC236}">
              <a16:creationId xmlns:a16="http://schemas.microsoft.com/office/drawing/2014/main" id="{87DC3C45-C848-4FEE-B17E-C83B17E07D8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3437" name="Text Box 16">
          <a:extLst>
            <a:ext uri="{FF2B5EF4-FFF2-40B4-BE49-F238E27FC236}">
              <a16:creationId xmlns:a16="http://schemas.microsoft.com/office/drawing/2014/main" id="{524850A9-E6C1-401E-AC07-F2C94B7F38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3438" name="Text Box 15">
          <a:extLst>
            <a:ext uri="{FF2B5EF4-FFF2-40B4-BE49-F238E27FC236}">
              <a16:creationId xmlns:a16="http://schemas.microsoft.com/office/drawing/2014/main" id="{67C19194-FEF1-4FCB-8094-D88637FA3A4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3439" name="Text Box 15">
          <a:extLst>
            <a:ext uri="{FF2B5EF4-FFF2-40B4-BE49-F238E27FC236}">
              <a16:creationId xmlns:a16="http://schemas.microsoft.com/office/drawing/2014/main" id="{88FC2D5C-CA40-4FB5-839E-23D6C6E383B4}"/>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3440" name="Text Box 15">
          <a:extLst>
            <a:ext uri="{FF2B5EF4-FFF2-40B4-BE49-F238E27FC236}">
              <a16:creationId xmlns:a16="http://schemas.microsoft.com/office/drawing/2014/main" id="{9F38FC54-2B33-46C1-96BA-A60EE85C144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504825</xdr:rowOff>
    </xdr:from>
    <xdr:ext cx="95250" cy="442269"/>
    <xdr:sp macro="" textlink="">
      <xdr:nvSpPr>
        <xdr:cNvPr id="3441" name="Text Box 15">
          <a:extLst>
            <a:ext uri="{FF2B5EF4-FFF2-40B4-BE49-F238E27FC236}">
              <a16:creationId xmlns:a16="http://schemas.microsoft.com/office/drawing/2014/main" id="{E36DFBEE-9027-4EA6-A459-0D2C2DAE539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3442" name="Text Box 15">
          <a:extLst>
            <a:ext uri="{FF2B5EF4-FFF2-40B4-BE49-F238E27FC236}">
              <a16:creationId xmlns:a16="http://schemas.microsoft.com/office/drawing/2014/main" id="{38911944-5153-469D-891B-F2B5C8F8AC2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3443" name="Text Box 15">
          <a:extLst>
            <a:ext uri="{FF2B5EF4-FFF2-40B4-BE49-F238E27FC236}">
              <a16:creationId xmlns:a16="http://schemas.microsoft.com/office/drawing/2014/main" id="{CF43A772-13FC-44C1-9D4D-27E1F1CFEF0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3444" name="Text Box 15">
          <a:extLst>
            <a:ext uri="{FF2B5EF4-FFF2-40B4-BE49-F238E27FC236}">
              <a16:creationId xmlns:a16="http://schemas.microsoft.com/office/drawing/2014/main" id="{DED00172-8BB7-422A-A88A-17B3A6EEA1E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45" name="Text Box 16">
          <a:extLst>
            <a:ext uri="{FF2B5EF4-FFF2-40B4-BE49-F238E27FC236}">
              <a16:creationId xmlns:a16="http://schemas.microsoft.com/office/drawing/2014/main" id="{1D6F23D4-7D0D-4732-842D-B9C388A891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46" name="Text Box 17">
          <a:extLst>
            <a:ext uri="{FF2B5EF4-FFF2-40B4-BE49-F238E27FC236}">
              <a16:creationId xmlns:a16="http://schemas.microsoft.com/office/drawing/2014/main" id="{0B813F88-ADD8-4D8D-8588-CD5B8B6A37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47" name="Text Box 18">
          <a:extLst>
            <a:ext uri="{FF2B5EF4-FFF2-40B4-BE49-F238E27FC236}">
              <a16:creationId xmlns:a16="http://schemas.microsoft.com/office/drawing/2014/main" id="{D0560CCB-D866-4364-82CC-24CC4B7FEE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48" name="Text Box 19">
          <a:extLst>
            <a:ext uri="{FF2B5EF4-FFF2-40B4-BE49-F238E27FC236}">
              <a16:creationId xmlns:a16="http://schemas.microsoft.com/office/drawing/2014/main" id="{03CAC0D2-02B0-4383-8A82-D210F67043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49" name="Text Box 16">
          <a:extLst>
            <a:ext uri="{FF2B5EF4-FFF2-40B4-BE49-F238E27FC236}">
              <a16:creationId xmlns:a16="http://schemas.microsoft.com/office/drawing/2014/main" id="{D582966C-C179-41D3-A464-78A53713B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50" name="Text Box 17">
          <a:extLst>
            <a:ext uri="{FF2B5EF4-FFF2-40B4-BE49-F238E27FC236}">
              <a16:creationId xmlns:a16="http://schemas.microsoft.com/office/drawing/2014/main" id="{4B7A97F1-1BF8-4952-8154-5BDB8B3290C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51" name="Text Box 18">
          <a:extLst>
            <a:ext uri="{FF2B5EF4-FFF2-40B4-BE49-F238E27FC236}">
              <a16:creationId xmlns:a16="http://schemas.microsoft.com/office/drawing/2014/main" id="{95937F90-2118-4B15-8B82-E9E2CE386B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52" name="Text Box 19">
          <a:extLst>
            <a:ext uri="{FF2B5EF4-FFF2-40B4-BE49-F238E27FC236}">
              <a16:creationId xmlns:a16="http://schemas.microsoft.com/office/drawing/2014/main" id="{7579E5D9-CB59-42B1-A342-483A91D035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453" name="Text Box 16">
          <a:extLst>
            <a:ext uri="{FF2B5EF4-FFF2-40B4-BE49-F238E27FC236}">
              <a16:creationId xmlns:a16="http://schemas.microsoft.com/office/drawing/2014/main" id="{43FBF801-CED9-45AB-A139-0EDAD39005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454" name="Text Box 17">
          <a:extLst>
            <a:ext uri="{FF2B5EF4-FFF2-40B4-BE49-F238E27FC236}">
              <a16:creationId xmlns:a16="http://schemas.microsoft.com/office/drawing/2014/main" id="{90E385A0-8ACF-4FAB-9195-67DF709C8B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455" name="Text Box 18">
          <a:extLst>
            <a:ext uri="{FF2B5EF4-FFF2-40B4-BE49-F238E27FC236}">
              <a16:creationId xmlns:a16="http://schemas.microsoft.com/office/drawing/2014/main" id="{A7CCD38D-BCDD-406D-91C3-B0DDA1B0F36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456" name="Text Box 19">
          <a:extLst>
            <a:ext uri="{FF2B5EF4-FFF2-40B4-BE49-F238E27FC236}">
              <a16:creationId xmlns:a16="http://schemas.microsoft.com/office/drawing/2014/main" id="{DC5EA98F-74AD-4255-A90E-59424CDE9D5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457" name="Text Box 15">
          <a:extLst>
            <a:ext uri="{FF2B5EF4-FFF2-40B4-BE49-F238E27FC236}">
              <a16:creationId xmlns:a16="http://schemas.microsoft.com/office/drawing/2014/main" id="{D534DC20-A84F-4E83-9ED2-FE5C54AE436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58" name="Text Box 16">
          <a:extLst>
            <a:ext uri="{FF2B5EF4-FFF2-40B4-BE49-F238E27FC236}">
              <a16:creationId xmlns:a16="http://schemas.microsoft.com/office/drawing/2014/main" id="{3FF6E0F6-B96A-4E67-97BC-3ABE5D3428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59" name="Text Box 17">
          <a:extLst>
            <a:ext uri="{FF2B5EF4-FFF2-40B4-BE49-F238E27FC236}">
              <a16:creationId xmlns:a16="http://schemas.microsoft.com/office/drawing/2014/main" id="{D40F5951-BF7D-4636-AF3D-C2433C84CF5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60" name="Text Box 18">
          <a:extLst>
            <a:ext uri="{FF2B5EF4-FFF2-40B4-BE49-F238E27FC236}">
              <a16:creationId xmlns:a16="http://schemas.microsoft.com/office/drawing/2014/main" id="{45ED6B3D-916E-411D-A7C9-8ADE6ED4FE4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61" name="Text Box 19">
          <a:extLst>
            <a:ext uri="{FF2B5EF4-FFF2-40B4-BE49-F238E27FC236}">
              <a16:creationId xmlns:a16="http://schemas.microsoft.com/office/drawing/2014/main" id="{826A175A-6534-4DF8-83A2-F8CF8D9016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62" name="Text Box 16">
          <a:extLst>
            <a:ext uri="{FF2B5EF4-FFF2-40B4-BE49-F238E27FC236}">
              <a16:creationId xmlns:a16="http://schemas.microsoft.com/office/drawing/2014/main" id="{8EFEB538-333D-40EA-ACC7-EF07FF3170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63" name="Text Box 17">
          <a:extLst>
            <a:ext uri="{FF2B5EF4-FFF2-40B4-BE49-F238E27FC236}">
              <a16:creationId xmlns:a16="http://schemas.microsoft.com/office/drawing/2014/main" id="{DF6342C1-AFE0-4061-98A0-C53370247B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64" name="Text Box 18">
          <a:extLst>
            <a:ext uri="{FF2B5EF4-FFF2-40B4-BE49-F238E27FC236}">
              <a16:creationId xmlns:a16="http://schemas.microsoft.com/office/drawing/2014/main" id="{F5EC57B1-9BD5-4E81-8746-4807533C652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465" name="Text Box 16">
          <a:extLst>
            <a:ext uri="{FF2B5EF4-FFF2-40B4-BE49-F238E27FC236}">
              <a16:creationId xmlns:a16="http://schemas.microsoft.com/office/drawing/2014/main" id="{71559600-D0F6-48E5-BD27-D485CCCC30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466" name="Text Box 17">
          <a:extLst>
            <a:ext uri="{FF2B5EF4-FFF2-40B4-BE49-F238E27FC236}">
              <a16:creationId xmlns:a16="http://schemas.microsoft.com/office/drawing/2014/main" id="{CEA30ABC-0C7B-4988-9BD7-ACCBC2215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467" name="Text Box 18">
          <a:extLst>
            <a:ext uri="{FF2B5EF4-FFF2-40B4-BE49-F238E27FC236}">
              <a16:creationId xmlns:a16="http://schemas.microsoft.com/office/drawing/2014/main" id="{6ECC2CB4-9513-4AC8-9DED-6FC2CFC188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468" name="Text Box 19">
          <a:extLst>
            <a:ext uri="{FF2B5EF4-FFF2-40B4-BE49-F238E27FC236}">
              <a16:creationId xmlns:a16="http://schemas.microsoft.com/office/drawing/2014/main" id="{82C7D6F3-CFEC-4510-A62B-86EAA115CB4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469" name="Text Box 16">
          <a:extLst>
            <a:ext uri="{FF2B5EF4-FFF2-40B4-BE49-F238E27FC236}">
              <a16:creationId xmlns:a16="http://schemas.microsoft.com/office/drawing/2014/main" id="{928DFAFB-4AAD-41CA-97E5-2D3B39A198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470" name="Text Box 17">
          <a:extLst>
            <a:ext uri="{FF2B5EF4-FFF2-40B4-BE49-F238E27FC236}">
              <a16:creationId xmlns:a16="http://schemas.microsoft.com/office/drawing/2014/main" id="{FA5975CF-288B-41EB-84B6-BF4A5BC4C46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471" name="Text Box 18">
          <a:extLst>
            <a:ext uri="{FF2B5EF4-FFF2-40B4-BE49-F238E27FC236}">
              <a16:creationId xmlns:a16="http://schemas.microsoft.com/office/drawing/2014/main" id="{E6A1398F-79EA-4857-8CDA-5FC9F00705D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472" name="Text Box 19">
          <a:extLst>
            <a:ext uri="{FF2B5EF4-FFF2-40B4-BE49-F238E27FC236}">
              <a16:creationId xmlns:a16="http://schemas.microsoft.com/office/drawing/2014/main" id="{17AED765-F16E-417A-A871-8CF066D82E2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56743"/>
    <xdr:sp macro="" textlink="">
      <xdr:nvSpPr>
        <xdr:cNvPr id="3473" name="Text Box 15">
          <a:extLst>
            <a:ext uri="{FF2B5EF4-FFF2-40B4-BE49-F238E27FC236}">
              <a16:creationId xmlns:a16="http://schemas.microsoft.com/office/drawing/2014/main" id="{1E18A6CE-7374-4725-B80A-5A31020EF2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3474" name="Text Box 15">
          <a:extLst>
            <a:ext uri="{FF2B5EF4-FFF2-40B4-BE49-F238E27FC236}">
              <a16:creationId xmlns:a16="http://schemas.microsoft.com/office/drawing/2014/main" id="{39A8F5AE-BD3B-4D25-BA9B-D047BCB33E9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504825</xdr:rowOff>
    </xdr:from>
    <xdr:ext cx="95250" cy="442269"/>
    <xdr:sp macro="" textlink="">
      <xdr:nvSpPr>
        <xdr:cNvPr id="3475" name="Text Box 15">
          <a:extLst>
            <a:ext uri="{FF2B5EF4-FFF2-40B4-BE49-F238E27FC236}">
              <a16:creationId xmlns:a16="http://schemas.microsoft.com/office/drawing/2014/main" id="{7AF3F768-B1F7-4BAA-8917-EE9DB9FAC84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3476" name="Text Box 15">
          <a:extLst>
            <a:ext uri="{FF2B5EF4-FFF2-40B4-BE49-F238E27FC236}">
              <a16:creationId xmlns:a16="http://schemas.microsoft.com/office/drawing/2014/main" id="{14F9BBDA-CA4E-4F57-97B3-D94541F538F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3477" name="Text Box 15">
          <a:extLst>
            <a:ext uri="{FF2B5EF4-FFF2-40B4-BE49-F238E27FC236}">
              <a16:creationId xmlns:a16="http://schemas.microsoft.com/office/drawing/2014/main" id="{A821761A-3DBD-4176-B45D-139D1346ADE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213632"/>
    <xdr:sp macro="" textlink="">
      <xdr:nvSpPr>
        <xdr:cNvPr id="3478" name="Text Box 15">
          <a:extLst>
            <a:ext uri="{FF2B5EF4-FFF2-40B4-BE49-F238E27FC236}">
              <a16:creationId xmlns:a16="http://schemas.microsoft.com/office/drawing/2014/main" id="{AA67A495-6E89-44F2-A1AA-AE52CE98E143}"/>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79" name="Text Box 16">
          <a:extLst>
            <a:ext uri="{FF2B5EF4-FFF2-40B4-BE49-F238E27FC236}">
              <a16:creationId xmlns:a16="http://schemas.microsoft.com/office/drawing/2014/main" id="{FF05D6EA-D5D8-46A4-8677-733AB76C65F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80" name="Text Box 17">
          <a:extLst>
            <a:ext uri="{FF2B5EF4-FFF2-40B4-BE49-F238E27FC236}">
              <a16:creationId xmlns:a16="http://schemas.microsoft.com/office/drawing/2014/main" id="{01D650FD-3668-4763-AED0-39DC43A5FF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81" name="Text Box 18">
          <a:extLst>
            <a:ext uri="{FF2B5EF4-FFF2-40B4-BE49-F238E27FC236}">
              <a16:creationId xmlns:a16="http://schemas.microsoft.com/office/drawing/2014/main" id="{DF53440A-481B-4877-9690-16EF57ABEE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82" name="Text Box 19">
          <a:extLst>
            <a:ext uri="{FF2B5EF4-FFF2-40B4-BE49-F238E27FC236}">
              <a16:creationId xmlns:a16="http://schemas.microsoft.com/office/drawing/2014/main" id="{BD32853B-8E01-4B20-AE29-1D1CCE0876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83" name="Text Box 16">
          <a:extLst>
            <a:ext uri="{FF2B5EF4-FFF2-40B4-BE49-F238E27FC236}">
              <a16:creationId xmlns:a16="http://schemas.microsoft.com/office/drawing/2014/main" id="{EB0BFF3E-44E8-4489-919E-B1F31381FCB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84" name="Text Box 17">
          <a:extLst>
            <a:ext uri="{FF2B5EF4-FFF2-40B4-BE49-F238E27FC236}">
              <a16:creationId xmlns:a16="http://schemas.microsoft.com/office/drawing/2014/main" id="{80409B40-DF64-4183-8112-2FD31B2B64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85" name="Text Box 18">
          <a:extLst>
            <a:ext uri="{FF2B5EF4-FFF2-40B4-BE49-F238E27FC236}">
              <a16:creationId xmlns:a16="http://schemas.microsoft.com/office/drawing/2014/main" id="{A5059A89-A73D-4985-B411-D2D89D7DBB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86" name="Text Box 19">
          <a:extLst>
            <a:ext uri="{FF2B5EF4-FFF2-40B4-BE49-F238E27FC236}">
              <a16:creationId xmlns:a16="http://schemas.microsoft.com/office/drawing/2014/main" id="{C84F7C2A-3C35-43A6-9DCA-87F76194C3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487" name="Text Box 16">
          <a:extLst>
            <a:ext uri="{FF2B5EF4-FFF2-40B4-BE49-F238E27FC236}">
              <a16:creationId xmlns:a16="http://schemas.microsoft.com/office/drawing/2014/main" id="{3218BBD9-68A0-47AE-9082-262B6B1FBB6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488" name="Text Box 17">
          <a:extLst>
            <a:ext uri="{FF2B5EF4-FFF2-40B4-BE49-F238E27FC236}">
              <a16:creationId xmlns:a16="http://schemas.microsoft.com/office/drawing/2014/main" id="{8B03E393-CA18-4E8A-867B-3770DD52A8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489" name="Text Box 18">
          <a:extLst>
            <a:ext uri="{FF2B5EF4-FFF2-40B4-BE49-F238E27FC236}">
              <a16:creationId xmlns:a16="http://schemas.microsoft.com/office/drawing/2014/main" id="{9EE39115-B22F-4F7F-B18F-7833FC2339F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490" name="Text Box 19">
          <a:extLst>
            <a:ext uri="{FF2B5EF4-FFF2-40B4-BE49-F238E27FC236}">
              <a16:creationId xmlns:a16="http://schemas.microsoft.com/office/drawing/2014/main" id="{65F314B2-FEA0-45E2-A8B3-FB13932204E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491" name="Text Box 15">
          <a:extLst>
            <a:ext uri="{FF2B5EF4-FFF2-40B4-BE49-F238E27FC236}">
              <a16:creationId xmlns:a16="http://schemas.microsoft.com/office/drawing/2014/main" id="{03535CF5-71D7-4F64-A389-8A168438564C}"/>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92" name="Text Box 16">
          <a:extLst>
            <a:ext uri="{FF2B5EF4-FFF2-40B4-BE49-F238E27FC236}">
              <a16:creationId xmlns:a16="http://schemas.microsoft.com/office/drawing/2014/main" id="{CF4E6E19-82F7-4A3D-81F5-74780F6E98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93" name="Text Box 17">
          <a:extLst>
            <a:ext uri="{FF2B5EF4-FFF2-40B4-BE49-F238E27FC236}">
              <a16:creationId xmlns:a16="http://schemas.microsoft.com/office/drawing/2014/main" id="{849D65F0-37C8-442C-B8C3-D63AC39418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94" name="Text Box 18">
          <a:extLst>
            <a:ext uri="{FF2B5EF4-FFF2-40B4-BE49-F238E27FC236}">
              <a16:creationId xmlns:a16="http://schemas.microsoft.com/office/drawing/2014/main" id="{5338A537-E8E5-415B-B3A8-A7BA0AF4E2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495" name="Text Box 19">
          <a:extLst>
            <a:ext uri="{FF2B5EF4-FFF2-40B4-BE49-F238E27FC236}">
              <a16:creationId xmlns:a16="http://schemas.microsoft.com/office/drawing/2014/main" id="{D75910B4-70D2-4579-811E-431179A2A2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76</xdr:row>
      <xdr:rowOff>504825</xdr:rowOff>
    </xdr:from>
    <xdr:ext cx="95250" cy="442269"/>
    <xdr:sp macro="" textlink="">
      <xdr:nvSpPr>
        <xdr:cNvPr id="3496" name="Text Box 15">
          <a:extLst>
            <a:ext uri="{FF2B5EF4-FFF2-40B4-BE49-F238E27FC236}">
              <a16:creationId xmlns:a16="http://schemas.microsoft.com/office/drawing/2014/main" id="{94A4F4C0-F845-4B85-9B1A-4C79C589763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97" name="Text Box 16">
          <a:extLst>
            <a:ext uri="{FF2B5EF4-FFF2-40B4-BE49-F238E27FC236}">
              <a16:creationId xmlns:a16="http://schemas.microsoft.com/office/drawing/2014/main" id="{33B17043-C666-4920-9867-58D609BC75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98" name="Text Box 17">
          <a:extLst>
            <a:ext uri="{FF2B5EF4-FFF2-40B4-BE49-F238E27FC236}">
              <a16:creationId xmlns:a16="http://schemas.microsoft.com/office/drawing/2014/main" id="{859D39A2-93E8-494C-BA7A-669B641932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499" name="Text Box 18">
          <a:extLst>
            <a:ext uri="{FF2B5EF4-FFF2-40B4-BE49-F238E27FC236}">
              <a16:creationId xmlns:a16="http://schemas.microsoft.com/office/drawing/2014/main" id="{387D0C9E-B68E-4675-B63D-A1546DD83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00" name="Text Box 16">
          <a:extLst>
            <a:ext uri="{FF2B5EF4-FFF2-40B4-BE49-F238E27FC236}">
              <a16:creationId xmlns:a16="http://schemas.microsoft.com/office/drawing/2014/main" id="{D7312B59-B338-48C4-BC79-AE1D009975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01" name="Text Box 17">
          <a:extLst>
            <a:ext uri="{FF2B5EF4-FFF2-40B4-BE49-F238E27FC236}">
              <a16:creationId xmlns:a16="http://schemas.microsoft.com/office/drawing/2014/main" id="{97398EF4-B377-4256-BA5D-2FE675013C0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02" name="Text Box 18">
          <a:extLst>
            <a:ext uri="{FF2B5EF4-FFF2-40B4-BE49-F238E27FC236}">
              <a16:creationId xmlns:a16="http://schemas.microsoft.com/office/drawing/2014/main" id="{111F2F0F-249F-4BDF-A2E6-2B31767AE8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03" name="Text Box 19">
          <a:extLst>
            <a:ext uri="{FF2B5EF4-FFF2-40B4-BE49-F238E27FC236}">
              <a16:creationId xmlns:a16="http://schemas.microsoft.com/office/drawing/2014/main" id="{33BCCD84-CA69-49E9-AB80-9993BA3412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04" name="Text Box 16">
          <a:extLst>
            <a:ext uri="{FF2B5EF4-FFF2-40B4-BE49-F238E27FC236}">
              <a16:creationId xmlns:a16="http://schemas.microsoft.com/office/drawing/2014/main" id="{B6474333-656C-4265-BEB5-4E6EA5C1A4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05" name="Text Box 17">
          <a:extLst>
            <a:ext uri="{FF2B5EF4-FFF2-40B4-BE49-F238E27FC236}">
              <a16:creationId xmlns:a16="http://schemas.microsoft.com/office/drawing/2014/main" id="{F784EEEF-AA3A-43CA-8F03-C59C633A7B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06" name="Text Box 18">
          <a:extLst>
            <a:ext uri="{FF2B5EF4-FFF2-40B4-BE49-F238E27FC236}">
              <a16:creationId xmlns:a16="http://schemas.microsoft.com/office/drawing/2014/main" id="{1452E8EA-1073-424B-B79E-773F70C48B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507" name="Text Box 15">
          <a:extLst>
            <a:ext uri="{FF2B5EF4-FFF2-40B4-BE49-F238E27FC236}">
              <a16:creationId xmlns:a16="http://schemas.microsoft.com/office/drawing/2014/main" id="{5A4E50E8-6754-4D53-87B1-627CC8313A0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08" name="Text Box 16">
          <a:extLst>
            <a:ext uri="{FF2B5EF4-FFF2-40B4-BE49-F238E27FC236}">
              <a16:creationId xmlns:a16="http://schemas.microsoft.com/office/drawing/2014/main" id="{9C31135C-2FCD-45AF-8375-5C877EADF2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09" name="Text Box 17">
          <a:extLst>
            <a:ext uri="{FF2B5EF4-FFF2-40B4-BE49-F238E27FC236}">
              <a16:creationId xmlns:a16="http://schemas.microsoft.com/office/drawing/2014/main" id="{1F0DC806-B578-4F5C-BFF5-F81A287C0B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10" name="Text Box 18">
          <a:extLst>
            <a:ext uri="{FF2B5EF4-FFF2-40B4-BE49-F238E27FC236}">
              <a16:creationId xmlns:a16="http://schemas.microsoft.com/office/drawing/2014/main" id="{D2AD408F-EFA8-4E95-A5E4-C6F7B40AD9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11" name="Text Box 19">
          <a:extLst>
            <a:ext uri="{FF2B5EF4-FFF2-40B4-BE49-F238E27FC236}">
              <a16:creationId xmlns:a16="http://schemas.microsoft.com/office/drawing/2014/main" id="{56D4B69F-D83B-481A-8845-C5413A94C1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12" name="Text Box 16">
          <a:extLst>
            <a:ext uri="{FF2B5EF4-FFF2-40B4-BE49-F238E27FC236}">
              <a16:creationId xmlns:a16="http://schemas.microsoft.com/office/drawing/2014/main" id="{47424BC7-4BDB-496E-8838-EB3F100ACB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13" name="Text Box 17">
          <a:extLst>
            <a:ext uri="{FF2B5EF4-FFF2-40B4-BE49-F238E27FC236}">
              <a16:creationId xmlns:a16="http://schemas.microsoft.com/office/drawing/2014/main" id="{5183A405-4361-4700-832D-6F9D92FC47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14" name="Text Box 18">
          <a:extLst>
            <a:ext uri="{FF2B5EF4-FFF2-40B4-BE49-F238E27FC236}">
              <a16:creationId xmlns:a16="http://schemas.microsoft.com/office/drawing/2014/main" id="{CB2D8325-4345-496E-856E-97137D0F98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15" name="Text Box 19">
          <a:extLst>
            <a:ext uri="{FF2B5EF4-FFF2-40B4-BE49-F238E27FC236}">
              <a16:creationId xmlns:a16="http://schemas.microsoft.com/office/drawing/2014/main" id="{485B629D-50BD-4D76-84F3-436678A42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516" name="Text Box 16">
          <a:extLst>
            <a:ext uri="{FF2B5EF4-FFF2-40B4-BE49-F238E27FC236}">
              <a16:creationId xmlns:a16="http://schemas.microsoft.com/office/drawing/2014/main" id="{FA5FB285-E00B-4528-B469-DD482F6DFF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517" name="Text Box 17">
          <a:extLst>
            <a:ext uri="{FF2B5EF4-FFF2-40B4-BE49-F238E27FC236}">
              <a16:creationId xmlns:a16="http://schemas.microsoft.com/office/drawing/2014/main" id="{27BB098B-0232-4630-BBF5-1DE88961DB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518" name="Text Box 18">
          <a:extLst>
            <a:ext uri="{FF2B5EF4-FFF2-40B4-BE49-F238E27FC236}">
              <a16:creationId xmlns:a16="http://schemas.microsoft.com/office/drawing/2014/main" id="{5FA71DA2-88B8-4633-8C2B-AA90BDBAF7E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75</xdr:row>
      <xdr:rowOff>0</xdr:rowOff>
    </xdr:from>
    <xdr:ext cx="95250" cy="171450"/>
    <xdr:sp macro="" textlink="">
      <xdr:nvSpPr>
        <xdr:cNvPr id="3519" name="Text Box 19">
          <a:extLst>
            <a:ext uri="{FF2B5EF4-FFF2-40B4-BE49-F238E27FC236}">
              <a16:creationId xmlns:a16="http://schemas.microsoft.com/office/drawing/2014/main" id="{096B66F4-FCF3-4CF6-BED2-C249670B11F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520" name="Text Box 15">
          <a:extLst>
            <a:ext uri="{FF2B5EF4-FFF2-40B4-BE49-F238E27FC236}">
              <a16:creationId xmlns:a16="http://schemas.microsoft.com/office/drawing/2014/main" id="{EB5FD8FA-6CD0-47F5-ABC4-505F25BA4D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21" name="Text Box 16">
          <a:extLst>
            <a:ext uri="{FF2B5EF4-FFF2-40B4-BE49-F238E27FC236}">
              <a16:creationId xmlns:a16="http://schemas.microsoft.com/office/drawing/2014/main" id="{AAEC8F1A-6BB3-414B-984F-7FF8D28471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22" name="Text Box 17">
          <a:extLst>
            <a:ext uri="{FF2B5EF4-FFF2-40B4-BE49-F238E27FC236}">
              <a16:creationId xmlns:a16="http://schemas.microsoft.com/office/drawing/2014/main" id="{49E8CE86-0B1E-4682-BE56-8B8ACCF3E8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23" name="Text Box 18">
          <a:extLst>
            <a:ext uri="{FF2B5EF4-FFF2-40B4-BE49-F238E27FC236}">
              <a16:creationId xmlns:a16="http://schemas.microsoft.com/office/drawing/2014/main" id="{E7BE3FAD-4345-4765-8E4C-390EF39A507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524" name="Text Box 19">
          <a:extLst>
            <a:ext uri="{FF2B5EF4-FFF2-40B4-BE49-F238E27FC236}">
              <a16:creationId xmlns:a16="http://schemas.microsoft.com/office/drawing/2014/main" id="{A5D89C34-11F7-4D41-BEAA-AD2068FDD1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25" name="Text Box 16">
          <a:extLst>
            <a:ext uri="{FF2B5EF4-FFF2-40B4-BE49-F238E27FC236}">
              <a16:creationId xmlns:a16="http://schemas.microsoft.com/office/drawing/2014/main" id="{FC9102DC-6DF5-4108-BA24-274FDD0C19F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526" name="Text Box 17">
          <a:extLst>
            <a:ext uri="{FF2B5EF4-FFF2-40B4-BE49-F238E27FC236}">
              <a16:creationId xmlns:a16="http://schemas.microsoft.com/office/drawing/2014/main" id="{7BA6CBC5-BAD1-4062-AC91-7C128A564C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78</xdr:row>
      <xdr:rowOff>15875</xdr:rowOff>
    </xdr:from>
    <xdr:ext cx="95250" cy="171450"/>
    <xdr:sp macro="" textlink="">
      <xdr:nvSpPr>
        <xdr:cNvPr id="3527" name="Text Box 18">
          <a:extLst>
            <a:ext uri="{FF2B5EF4-FFF2-40B4-BE49-F238E27FC236}">
              <a16:creationId xmlns:a16="http://schemas.microsoft.com/office/drawing/2014/main" id="{CE064FA3-35CD-485A-8662-109EE049632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28" name="Text Box 16">
          <a:extLst>
            <a:ext uri="{FF2B5EF4-FFF2-40B4-BE49-F238E27FC236}">
              <a16:creationId xmlns:a16="http://schemas.microsoft.com/office/drawing/2014/main" id="{12C7920E-5CAF-40F1-87FA-4A7C17891D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29" name="Text Box 17">
          <a:extLst>
            <a:ext uri="{FF2B5EF4-FFF2-40B4-BE49-F238E27FC236}">
              <a16:creationId xmlns:a16="http://schemas.microsoft.com/office/drawing/2014/main" id="{03F74F72-FB4C-44DF-9F3B-26B32475480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30" name="Text Box 18">
          <a:extLst>
            <a:ext uri="{FF2B5EF4-FFF2-40B4-BE49-F238E27FC236}">
              <a16:creationId xmlns:a16="http://schemas.microsoft.com/office/drawing/2014/main" id="{04CEDFAE-62E1-4B77-B27D-65DBE870F0F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31" name="Text Box 19">
          <a:extLst>
            <a:ext uri="{FF2B5EF4-FFF2-40B4-BE49-F238E27FC236}">
              <a16:creationId xmlns:a16="http://schemas.microsoft.com/office/drawing/2014/main" id="{FC2EDA87-9566-4263-BA66-C9AB95F345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532" name="Text Box 16">
          <a:extLst>
            <a:ext uri="{FF2B5EF4-FFF2-40B4-BE49-F238E27FC236}">
              <a16:creationId xmlns:a16="http://schemas.microsoft.com/office/drawing/2014/main" id="{613972F3-EF88-478D-A0CC-3EED7C15C7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533" name="Text Box 15">
          <a:extLst>
            <a:ext uri="{FF2B5EF4-FFF2-40B4-BE49-F238E27FC236}">
              <a16:creationId xmlns:a16="http://schemas.microsoft.com/office/drawing/2014/main" id="{FE10198B-602A-4147-BF5A-ECA0C7C2E58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3534" name="Text Box 15">
          <a:extLst>
            <a:ext uri="{FF2B5EF4-FFF2-40B4-BE49-F238E27FC236}">
              <a16:creationId xmlns:a16="http://schemas.microsoft.com/office/drawing/2014/main" id="{CD4D91D9-2F00-4544-8DA3-D9BCCFEA816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442269"/>
    <xdr:sp macro="" textlink="">
      <xdr:nvSpPr>
        <xdr:cNvPr id="3535" name="Text Box 15">
          <a:extLst>
            <a:ext uri="{FF2B5EF4-FFF2-40B4-BE49-F238E27FC236}">
              <a16:creationId xmlns:a16="http://schemas.microsoft.com/office/drawing/2014/main" id="{C73BC039-8D5C-4EE0-B505-1D762AF5B11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504825</xdr:rowOff>
    </xdr:from>
    <xdr:ext cx="95250" cy="442269"/>
    <xdr:sp macro="" textlink="">
      <xdr:nvSpPr>
        <xdr:cNvPr id="3536" name="Text Box 15">
          <a:extLst>
            <a:ext uri="{FF2B5EF4-FFF2-40B4-BE49-F238E27FC236}">
              <a16:creationId xmlns:a16="http://schemas.microsoft.com/office/drawing/2014/main" id="{04D4DC35-7AE2-452D-874B-9EDDC202238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3537" name="Text Box 15">
          <a:extLst>
            <a:ext uri="{FF2B5EF4-FFF2-40B4-BE49-F238E27FC236}">
              <a16:creationId xmlns:a16="http://schemas.microsoft.com/office/drawing/2014/main" id="{944063FC-BA2A-481F-8640-D1678763B8D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3538" name="Text Box 15">
          <a:extLst>
            <a:ext uri="{FF2B5EF4-FFF2-40B4-BE49-F238E27FC236}">
              <a16:creationId xmlns:a16="http://schemas.microsoft.com/office/drawing/2014/main" id="{A5A65E55-7471-4C0C-8270-D9D5F10A183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539" name="Text Box 15">
          <a:extLst>
            <a:ext uri="{FF2B5EF4-FFF2-40B4-BE49-F238E27FC236}">
              <a16:creationId xmlns:a16="http://schemas.microsoft.com/office/drawing/2014/main" id="{C1B9AAE1-47CA-4E79-AD3B-F8AFDFBFC67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40" name="Text Box 16">
          <a:extLst>
            <a:ext uri="{FF2B5EF4-FFF2-40B4-BE49-F238E27FC236}">
              <a16:creationId xmlns:a16="http://schemas.microsoft.com/office/drawing/2014/main" id="{A30388EC-DD2B-4ED7-B506-1A7D4AD7BEC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41" name="Text Box 17">
          <a:extLst>
            <a:ext uri="{FF2B5EF4-FFF2-40B4-BE49-F238E27FC236}">
              <a16:creationId xmlns:a16="http://schemas.microsoft.com/office/drawing/2014/main" id="{3EBB9B2C-3EDB-48E6-AF44-46DCDFE7E3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42" name="Text Box 18">
          <a:extLst>
            <a:ext uri="{FF2B5EF4-FFF2-40B4-BE49-F238E27FC236}">
              <a16:creationId xmlns:a16="http://schemas.microsoft.com/office/drawing/2014/main" id="{D6A3CC77-7B0F-4365-9703-BD061A84D7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43" name="Text Box 19">
          <a:extLst>
            <a:ext uri="{FF2B5EF4-FFF2-40B4-BE49-F238E27FC236}">
              <a16:creationId xmlns:a16="http://schemas.microsoft.com/office/drawing/2014/main" id="{6FBEE1CC-79B0-4318-B72A-9CA2C180437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44" name="Text Box 16">
          <a:extLst>
            <a:ext uri="{FF2B5EF4-FFF2-40B4-BE49-F238E27FC236}">
              <a16:creationId xmlns:a16="http://schemas.microsoft.com/office/drawing/2014/main" id="{421E6473-8986-455F-AA6E-B36DF9849E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45" name="Text Box 17">
          <a:extLst>
            <a:ext uri="{FF2B5EF4-FFF2-40B4-BE49-F238E27FC236}">
              <a16:creationId xmlns:a16="http://schemas.microsoft.com/office/drawing/2014/main" id="{ED216B11-9F37-4A68-B451-D3B85BA6DC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46" name="Text Box 18">
          <a:extLst>
            <a:ext uri="{FF2B5EF4-FFF2-40B4-BE49-F238E27FC236}">
              <a16:creationId xmlns:a16="http://schemas.microsoft.com/office/drawing/2014/main" id="{B1F512A4-2525-49BB-8EC1-901FE753A75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47" name="Text Box 19">
          <a:extLst>
            <a:ext uri="{FF2B5EF4-FFF2-40B4-BE49-F238E27FC236}">
              <a16:creationId xmlns:a16="http://schemas.microsoft.com/office/drawing/2014/main" id="{6C360260-AE8E-4354-96AA-8C663BEA2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548" name="Text Box 16">
          <a:extLst>
            <a:ext uri="{FF2B5EF4-FFF2-40B4-BE49-F238E27FC236}">
              <a16:creationId xmlns:a16="http://schemas.microsoft.com/office/drawing/2014/main" id="{DB10A4A6-5D51-4C5D-AA59-01F95AEB92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549" name="Text Box 17">
          <a:extLst>
            <a:ext uri="{FF2B5EF4-FFF2-40B4-BE49-F238E27FC236}">
              <a16:creationId xmlns:a16="http://schemas.microsoft.com/office/drawing/2014/main" id="{C58FC64A-865A-41E6-845B-83442139C1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550" name="Text Box 18">
          <a:extLst>
            <a:ext uri="{FF2B5EF4-FFF2-40B4-BE49-F238E27FC236}">
              <a16:creationId xmlns:a16="http://schemas.microsoft.com/office/drawing/2014/main" id="{3A427524-C7C7-43A0-AAC0-47CCB4DD6D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551" name="Text Box 19">
          <a:extLst>
            <a:ext uri="{FF2B5EF4-FFF2-40B4-BE49-F238E27FC236}">
              <a16:creationId xmlns:a16="http://schemas.microsoft.com/office/drawing/2014/main" id="{C9AB7BF1-32F9-4DA5-9528-AAB370F218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552" name="Text Box 15">
          <a:extLst>
            <a:ext uri="{FF2B5EF4-FFF2-40B4-BE49-F238E27FC236}">
              <a16:creationId xmlns:a16="http://schemas.microsoft.com/office/drawing/2014/main" id="{32034D56-FF4D-40C1-B65C-EA4AE617FF6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53" name="Text Box 16">
          <a:extLst>
            <a:ext uri="{FF2B5EF4-FFF2-40B4-BE49-F238E27FC236}">
              <a16:creationId xmlns:a16="http://schemas.microsoft.com/office/drawing/2014/main" id="{4CC04108-163E-47DE-940B-1667E55C8D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54" name="Text Box 17">
          <a:extLst>
            <a:ext uri="{FF2B5EF4-FFF2-40B4-BE49-F238E27FC236}">
              <a16:creationId xmlns:a16="http://schemas.microsoft.com/office/drawing/2014/main" id="{20C2C182-E1FB-4BB2-B359-4BFED65A80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55" name="Text Box 18">
          <a:extLst>
            <a:ext uri="{FF2B5EF4-FFF2-40B4-BE49-F238E27FC236}">
              <a16:creationId xmlns:a16="http://schemas.microsoft.com/office/drawing/2014/main" id="{769B1E21-9F22-4A2A-BE9D-5404665724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56" name="Text Box 19">
          <a:extLst>
            <a:ext uri="{FF2B5EF4-FFF2-40B4-BE49-F238E27FC236}">
              <a16:creationId xmlns:a16="http://schemas.microsoft.com/office/drawing/2014/main" id="{5EC0F49E-C256-47B2-A085-4FFAAC7395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57" name="Text Box 16">
          <a:extLst>
            <a:ext uri="{FF2B5EF4-FFF2-40B4-BE49-F238E27FC236}">
              <a16:creationId xmlns:a16="http://schemas.microsoft.com/office/drawing/2014/main" id="{2EF08F31-BFCA-4DEF-B6CE-7EEDA3ADAD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58" name="Text Box 17">
          <a:extLst>
            <a:ext uri="{FF2B5EF4-FFF2-40B4-BE49-F238E27FC236}">
              <a16:creationId xmlns:a16="http://schemas.microsoft.com/office/drawing/2014/main" id="{10E653EE-F856-437C-A4E4-3D65818C13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59" name="Text Box 18">
          <a:extLst>
            <a:ext uri="{FF2B5EF4-FFF2-40B4-BE49-F238E27FC236}">
              <a16:creationId xmlns:a16="http://schemas.microsoft.com/office/drawing/2014/main" id="{4CBDAD5C-1AB8-4517-BEF3-B319F9A7F9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60" name="Text Box 16">
          <a:extLst>
            <a:ext uri="{FF2B5EF4-FFF2-40B4-BE49-F238E27FC236}">
              <a16:creationId xmlns:a16="http://schemas.microsoft.com/office/drawing/2014/main" id="{F378BAA6-3CB4-4846-9579-19B7432C34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61" name="Text Box 17">
          <a:extLst>
            <a:ext uri="{FF2B5EF4-FFF2-40B4-BE49-F238E27FC236}">
              <a16:creationId xmlns:a16="http://schemas.microsoft.com/office/drawing/2014/main" id="{70C1357F-879C-4DF6-8147-9135DC775B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62" name="Text Box 18">
          <a:extLst>
            <a:ext uri="{FF2B5EF4-FFF2-40B4-BE49-F238E27FC236}">
              <a16:creationId xmlns:a16="http://schemas.microsoft.com/office/drawing/2014/main" id="{1A020FE0-1951-4CCD-B42D-EFFED3D84A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63" name="Text Box 19">
          <a:extLst>
            <a:ext uri="{FF2B5EF4-FFF2-40B4-BE49-F238E27FC236}">
              <a16:creationId xmlns:a16="http://schemas.microsoft.com/office/drawing/2014/main" id="{455279D5-EA5C-42D2-B5E0-3398B71AD5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64" name="Text Box 16">
          <a:extLst>
            <a:ext uri="{FF2B5EF4-FFF2-40B4-BE49-F238E27FC236}">
              <a16:creationId xmlns:a16="http://schemas.microsoft.com/office/drawing/2014/main" id="{A7F3DB2C-6C1A-4CE6-BE73-90EED48CB21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65" name="Text Box 17">
          <a:extLst>
            <a:ext uri="{FF2B5EF4-FFF2-40B4-BE49-F238E27FC236}">
              <a16:creationId xmlns:a16="http://schemas.microsoft.com/office/drawing/2014/main" id="{8357BF1B-ACEC-42B0-9C62-2E92155C4C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66" name="Text Box 18">
          <a:extLst>
            <a:ext uri="{FF2B5EF4-FFF2-40B4-BE49-F238E27FC236}">
              <a16:creationId xmlns:a16="http://schemas.microsoft.com/office/drawing/2014/main" id="{D0C1CD13-29A7-4DED-B6D7-F27EBAD4F1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67" name="Text Box 19">
          <a:extLst>
            <a:ext uri="{FF2B5EF4-FFF2-40B4-BE49-F238E27FC236}">
              <a16:creationId xmlns:a16="http://schemas.microsoft.com/office/drawing/2014/main" id="{43FEB7C7-62BC-4C4E-B515-EB2E227BC9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56743"/>
    <xdr:sp macro="" textlink="">
      <xdr:nvSpPr>
        <xdr:cNvPr id="3568" name="Text Box 15">
          <a:extLst>
            <a:ext uri="{FF2B5EF4-FFF2-40B4-BE49-F238E27FC236}">
              <a16:creationId xmlns:a16="http://schemas.microsoft.com/office/drawing/2014/main" id="{C2588CEC-49EB-49D6-BE6E-AA6EB9E5ED02}"/>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442269"/>
    <xdr:sp macro="" textlink="">
      <xdr:nvSpPr>
        <xdr:cNvPr id="3569" name="Text Box 15">
          <a:extLst>
            <a:ext uri="{FF2B5EF4-FFF2-40B4-BE49-F238E27FC236}">
              <a16:creationId xmlns:a16="http://schemas.microsoft.com/office/drawing/2014/main" id="{BDBD5253-9E1E-4B24-8B25-A253B5E6759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504825</xdr:rowOff>
    </xdr:from>
    <xdr:ext cx="95250" cy="442269"/>
    <xdr:sp macro="" textlink="">
      <xdr:nvSpPr>
        <xdr:cNvPr id="3570" name="Text Box 15">
          <a:extLst>
            <a:ext uri="{FF2B5EF4-FFF2-40B4-BE49-F238E27FC236}">
              <a16:creationId xmlns:a16="http://schemas.microsoft.com/office/drawing/2014/main" id="{E5E84C37-CE52-4C06-9F4A-A557E50466C4}"/>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3571" name="Text Box 15">
          <a:extLst>
            <a:ext uri="{FF2B5EF4-FFF2-40B4-BE49-F238E27FC236}">
              <a16:creationId xmlns:a16="http://schemas.microsoft.com/office/drawing/2014/main" id="{C8CBE7AD-827B-4789-8127-B38B9DA9C55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3572" name="Text Box 15">
          <a:extLst>
            <a:ext uri="{FF2B5EF4-FFF2-40B4-BE49-F238E27FC236}">
              <a16:creationId xmlns:a16="http://schemas.microsoft.com/office/drawing/2014/main" id="{F04E2C5D-4CCA-42B6-8B16-E2D513341D8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213632"/>
    <xdr:sp macro="" textlink="">
      <xdr:nvSpPr>
        <xdr:cNvPr id="3573" name="Text Box 15">
          <a:extLst>
            <a:ext uri="{FF2B5EF4-FFF2-40B4-BE49-F238E27FC236}">
              <a16:creationId xmlns:a16="http://schemas.microsoft.com/office/drawing/2014/main" id="{1C0955A7-46A6-4A8F-AF7B-B264E25809F9}"/>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74" name="Text Box 16">
          <a:extLst>
            <a:ext uri="{FF2B5EF4-FFF2-40B4-BE49-F238E27FC236}">
              <a16:creationId xmlns:a16="http://schemas.microsoft.com/office/drawing/2014/main" id="{486FBDCC-F0FE-4CBE-8FED-428496C650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75" name="Text Box 17">
          <a:extLst>
            <a:ext uri="{FF2B5EF4-FFF2-40B4-BE49-F238E27FC236}">
              <a16:creationId xmlns:a16="http://schemas.microsoft.com/office/drawing/2014/main" id="{286247FA-F2FC-44FC-B417-BA93A4F6B51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76" name="Text Box 18">
          <a:extLst>
            <a:ext uri="{FF2B5EF4-FFF2-40B4-BE49-F238E27FC236}">
              <a16:creationId xmlns:a16="http://schemas.microsoft.com/office/drawing/2014/main" id="{39FCAB0A-BF9E-4D9B-9375-A550580B34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77" name="Text Box 19">
          <a:extLst>
            <a:ext uri="{FF2B5EF4-FFF2-40B4-BE49-F238E27FC236}">
              <a16:creationId xmlns:a16="http://schemas.microsoft.com/office/drawing/2014/main" id="{EA84B167-A734-4B6B-B55F-FBB428A4C6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78" name="Text Box 16">
          <a:extLst>
            <a:ext uri="{FF2B5EF4-FFF2-40B4-BE49-F238E27FC236}">
              <a16:creationId xmlns:a16="http://schemas.microsoft.com/office/drawing/2014/main" id="{7CD670FC-F6F8-49ED-A9BA-F92460E838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79" name="Text Box 17">
          <a:extLst>
            <a:ext uri="{FF2B5EF4-FFF2-40B4-BE49-F238E27FC236}">
              <a16:creationId xmlns:a16="http://schemas.microsoft.com/office/drawing/2014/main" id="{A932C024-9198-49AB-B7B6-3C9731348A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80" name="Text Box 18">
          <a:extLst>
            <a:ext uri="{FF2B5EF4-FFF2-40B4-BE49-F238E27FC236}">
              <a16:creationId xmlns:a16="http://schemas.microsoft.com/office/drawing/2014/main" id="{8A906B51-856D-4DA1-AB0C-3273FDC1A3A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81" name="Text Box 19">
          <a:extLst>
            <a:ext uri="{FF2B5EF4-FFF2-40B4-BE49-F238E27FC236}">
              <a16:creationId xmlns:a16="http://schemas.microsoft.com/office/drawing/2014/main" id="{B7FBFBA9-BCDF-4A1C-9200-FA41A6688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582" name="Text Box 16">
          <a:extLst>
            <a:ext uri="{FF2B5EF4-FFF2-40B4-BE49-F238E27FC236}">
              <a16:creationId xmlns:a16="http://schemas.microsoft.com/office/drawing/2014/main" id="{3CD17A2B-3FD8-4F75-9996-402B2CE0BA8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583" name="Text Box 17">
          <a:extLst>
            <a:ext uri="{FF2B5EF4-FFF2-40B4-BE49-F238E27FC236}">
              <a16:creationId xmlns:a16="http://schemas.microsoft.com/office/drawing/2014/main" id="{ED0BB329-3B28-41C8-BA2A-313937BA4D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584" name="Text Box 18">
          <a:extLst>
            <a:ext uri="{FF2B5EF4-FFF2-40B4-BE49-F238E27FC236}">
              <a16:creationId xmlns:a16="http://schemas.microsoft.com/office/drawing/2014/main" id="{B523706A-AA5A-4A51-9367-B64E52B1F0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585" name="Text Box 19">
          <a:extLst>
            <a:ext uri="{FF2B5EF4-FFF2-40B4-BE49-F238E27FC236}">
              <a16:creationId xmlns:a16="http://schemas.microsoft.com/office/drawing/2014/main" id="{FF0B96B8-4716-4826-9F85-7E9DEB5B77F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586" name="Text Box 15">
          <a:extLst>
            <a:ext uri="{FF2B5EF4-FFF2-40B4-BE49-F238E27FC236}">
              <a16:creationId xmlns:a16="http://schemas.microsoft.com/office/drawing/2014/main" id="{FA28056D-52E2-454D-9AF6-10EEB3DBCD5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87" name="Text Box 16">
          <a:extLst>
            <a:ext uri="{FF2B5EF4-FFF2-40B4-BE49-F238E27FC236}">
              <a16:creationId xmlns:a16="http://schemas.microsoft.com/office/drawing/2014/main" id="{2FCE7B03-2AEE-4297-A72A-E5A46A08CF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88" name="Text Box 17">
          <a:extLst>
            <a:ext uri="{FF2B5EF4-FFF2-40B4-BE49-F238E27FC236}">
              <a16:creationId xmlns:a16="http://schemas.microsoft.com/office/drawing/2014/main" id="{DFF415FC-B144-4DD1-AC26-41A51D90C1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89" name="Text Box 18">
          <a:extLst>
            <a:ext uri="{FF2B5EF4-FFF2-40B4-BE49-F238E27FC236}">
              <a16:creationId xmlns:a16="http://schemas.microsoft.com/office/drawing/2014/main" id="{0C7D77BC-87E2-4A0F-9D56-B4EB544D7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590" name="Text Box 19">
          <a:extLst>
            <a:ext uri="{FF2B5EF4-FFF2-40B4-BE49-F238E27FC236}">
              <a16:creationId xmlns:a16="http://schemas.microsoft.com/office/drawing/2014/main" id="{A7AA9A43-893F-4696-B30E-96FE4B0281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504825</xdr:rowOff>
    </xdr:from>
    <xdr:ext cx="95250" cy="442269"/>
    <xdr:sp macro="" textlink="">
      <xdr:nvSpPr>
        <xdr:cNvPr id="3591" name="Text Box 15">
          <a:extLst>
            <a:ext uri="{FF2B5EF4-FFF2-40B4-BE49-F238E27FC236}">
              <a16:creationId xmlns:a16="http://schemas.microsoft.com/office/drawing/2014/main" id="{1722ACEA-2718-409C-93CC-55B52172C79B}"/>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92" name="Text Box 16">
          <a:extLst>
            <a:ext uri="{FF2B5EF4-FFF2-40B4-BE49-F238E27FC236}">
              <a16:creationId xmlns:a16="http://schemas.microsoft.com/office/drawing/2014/main" id="{0D32999A-08F7-4B5B-98F9-250E6736B26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93" name="Text Box 17">
          <a:extLst>
            <a:ext uri="{FF2B5EF4-FFF2-40B4-BE49-F238E27FC236}">
              <a16:creationId xmlns:a16="http://schemas.microsoft.com/office/drawing/2014/main" id="{E0B64675-9C05-4589-9298-1A1DF34CD02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594" name="Text Box 18">
          <a:extLst>
            <a:ext uri="{FF2B5EF4-FFF2-40B4-BE49-F238E27FC236}">
              <a16:creationId xmlns:a16="http://schemas.microsoft.com/office/drawing/2014/main" id="{975FE0F5-037F-46DC-BFAE-EF63DFE08B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95" name="Text Box 16">
          <a:extLst>
            <a:ext uri="{FF2B5EF4-FFF2-40B4-BE49-F238E27FC236}">
              <a16:creationId xmlns:a16="http://schemas.microsoft.com/office/drawing/2014/main" id="{1E01E593-E770-4979-A8E2-8658B4C12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96" name="Text Box 17">
          <a:extLst>
            <a:ext uri="{FF2B5EF4-FFF2-40B4-BE49-F238E27FC236}">
              <a16:creationId xmlns:a16="http://schemas.microsoft.com/office/drawing/2014/main" id="{FFDEF9F0-F503-4B64-B6A2-1ABC3644DF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97" name="Text Box 18">
          <a:extLst>
            <a:ext uri="{FF2B5EF4-FFF2-40B4-BE49-F238E27FC236}">
              <a16:creationId xmlns:a16="http://schemas.microsoft.com/office/drawing/2014/main" id="{F341ABDF-D7AC-4663-B6AF-28E0D59131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98" name="Text Box 19">
          <a:extLst>
            <a:ext uri="{FF2B5EF4-FFF2-40B4-BE49-F238E27FC236}">
              <a16:creationId xmlns:a16="http://schemas.microsoft.com/office/drawing/2014/main" id="{FEC0916E-CEAF-42D3-B5CB-9CFF4DC01FC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599" name="Text Box 16">
          <a:extLst>
            <a:ext uri="{FF2B5EF4-FFF2-40B4-BE49-F238E27FC236}">
              <a16:creationId xmlns:a16="http://schemas.microsoft.com/office/drawing/2014/main" id="{E5097E41-A511-45CB-98BC-DAF76D4A74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00" name="Text Box 17">
          <a:extLst>
            <a:ext uri="{FF2B5EF4-FFF2-40B4-BE49-F238E27FC236}">
              <a16:creationId xmlns:a16="http://schemas.microsoft.com/office/drawing/2014/main" id="{B93DE011-EBD7-41D6-8BFD-08DEA7CD40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01" name="Text Box 18">
          <a:extLst>
            <a:ext uri="{FF2B5EF4-FFF2-40B4-BE49-F238E27FC236}">
              <a16:creationId xmlns:a16="http://schemas.microsoft.com/office/drawing/2014/main" id="{C62914AB-592E-4A61-BF23-EBE416C9B6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82</xdr:row>
      <xdr:rowOff>170392</xdr:rowOff>
    </xdr:from>
    <xdr:ext cx="95250" cy="213632"/>
    <xdr:sp macro="" textlink="">
      <xdr:nvSpPr>
        <xdr:cNvPr id="3602" name="Text Box 15">
          <a:extLst>
            <a:ext uri="{FF2B5EF4-FFF2-40B4-BE49-F238E27FC236}">
              <a16:creationId xmlns:a16="http://schemas.microsoft.com/office/drawing/2014/main" id="{4F79D870-D328-4554-9411-A7372AAF4B3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03" name="Text Box 16">
          <a:extLst>
            <a:ext uri="{FF2B5EF4-FFF2-40B4-BE49-F238E27FC236}">
              <a16:creationId xmlns:a16="http://schemas.microsoft.com/office/drawing/2014/main" id="{63860D7C-E3EB-45FE-AD60-89B8967643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04" name="Text Box 17">
          <a:extLst>
            <a:ext uri="{FF2B5EF4-FFF2-40B4-BE49-F238E27FC236}">
              <a16:creationId xmlns:a16="http://schemas.microsoft.com/office/drawing/2014/main" id="{3FA5446E-AE9C-4FFA-82B0-9E7405A99C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05" name="Text Box 18">
          <a:extLst>
            <a:ext uri="{FF2B5EF4-FFF2-40B4-BE49-F238E27FC236}">
              <a16:creationId xmlns:a16="http://schemas.microsoft.com/office/drawing/2014/main" id="{EC3F2966-A4DB-4473-BF5C-5376E0B173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06" name="Text Box 19">
          <a:extLst>
            <a:ext uri="{FF2B5EF4-FFF2-40B4-BE49-F238E27FC236}">
              <a16:creationId xmlns:a16="http://schemas.microsoft.com/office/drawing/2014/main" id="{2687EB90-5BCB-42F5-B388-15D17D7A3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07" name="Text Box 16">
          <a:extLst>
            <a:ext uri="{FF2B5EF4-FFF2-40B4-BE49-F238E27FC236}">
              <a16:creationId xmlns:a16="http://schemas.microsoft.com/office/drawing/2014/main" id="{29A9803F-45B7-480C-BD02-75D3AC4FF28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08" name="Text Box 17">
          <a:extLst>
            <a:ext uri="{FF2B5EF4-FFF2-40B4-BE49-F238E27FC236}">
              <a16:creationId xmlns:a16="http://schemas.microsoft.com/office/drawing/2014/main" id="{307DB1A5-97DA-4190-AA97-5D94D2C08F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09" name="Text Box 18">
          <a:extLst>
            <a:ext uri="{FF2B5EF4-FFF2-40B4-BE49-F238E27FC236}">
              <a16:creationId xmlns:a16="http://schemas.microsoft.com/office/drawing/2014/main" id="{09F80A66-3540-420B-89E6-A7CCD37EDA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10" name="Text Box 19">
          <a:extLst>
            <a:ext uri="{FF2B5EF4-FFF2-40B4-BE49-F238E27FC236}">
              <a16:creationId xmlns:a16="http://schemas.microsoft.com/office/drawing/2014/main" id="{B0DFDA14-4496-4430-8479-1976331210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611" name="Text Box 16">
          <a:extLst>
            <a:ext uri="{FF2B5EF4-FFF2-40B4-BE49-F238E27FC236}">
              <a16:creationId xmlns:a16="http://schemas.microsoft.com/office/drawing/2014/main" id="{2BE3680E-F409-48DB-A237-2F29BE49B1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612" name="Text Box 17">
          <a:extLst>
            <a:ext uri="{FF2B5EF4-FFF2-40B4-BE49-F238E27FC236}">
              <a16:creationId xmlns:a16="http://schemas.microsoft.com/office/drawing/2014/main" id="{ECE479EC-E35D-4236-8CF2-461BA9BDEB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613" name="Text Box 18">
          <a:extLst>
            <a:ext uri="{FF2B5EF4-FFF2-40B4-BE49-F238E27FC236}">
              <a16:creationId xmlns:a16="http://schemas.microsoft.com/office/drawing/2014/main" id="{39DCE25F-BA87-44EE-9A19-83F5EE76B40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79</xdr:row>
      <xdr:rowOff>0</xdr:rowOff>
    </xdr:from>
    <xdr:ext cx="95250" cy="171450"/>
    <xdr:sp macro="" textlink="">
      <xdr:nvSpPr>
        <xdr:cNvPr id="3614" name="Text Box 19">
          <a:extLst>
            <a:ext uri="{FF2B5EF4-FFF2-40B4-BE49-F238E27FC236}">
              <a16:creationId xmlns:a16="http://schemas.microsoft.com/office/drawing/2014/main" id="{68BEE237-4EE0-4492-AAC6-8F19AB4FF75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615" name="Text Box 15">
          <a:extLst>
            <a:ext uri="{FF2B5EF4-FFF2-40B4-BE49-F238E27FC236}">
              <a16:creationId xmlns:a16="http://schemas.microsoft.com/office/drawing/2014/main" id="{5A79E870-9224-4C8F-92EA-F1182C3BEB3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16" name="Text Box 16">
          <a:extLst>
            <a:ext uri="{FF2B5EF4-FFF2-40B4-BE49-F238E27FC236}">
              <a16:creationId xmlns:a16="http://schemas.microsoft.com/office/drawing/2014/main" id="{5C92B256-B969-43BD-9817-D0C722906A9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17" name="Text Box 17">
          <a:extLst>
            <a:ext uri="{FF2B5EF4-FFF2-40B4-BE49-F238E27FC236}">
              <a16:creationId xmlns:a16="http://schemas.microsoft.com/office/drawing/2014/main" id="{CF455158-A664-4690-82D9-A05D4D15CC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18" name="Text Box 18">
          <a:extLst>
            <a:ext uri="{FF2B5EF4-FFF2-40B4-BE49-F238E27FC236}">
              <a16:creationId xmlns:a16="http://schemas.microsoft.com/office/drawing/2014/main" id="{C3DAD25A-4BB4-4B12-946A-BC0D9694628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0</xdr:rowOff>
    </xdr:from>
    <xdr:ext cx="95250" cy="171450"/>
    <xdr:sp macro="" textlink="">
      <xdr:nvSpPr>
        <xdr:cNvPr id="3619" name="Text Box 19">
          <a:extLst>
            <a:ext uri="{FF2B5EF4-FFF2-40B4-BE49-F238E27FC236}">
              <a16:creationId xmlns:a16="http://schemas.microsoft.com/office/drawing/2014/main" id="{08FD0E1C-8069-4B9A-BFC5-422E330417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20" name="Text Box 16">
          <a:extLst>
            <a:ext uri="{FF2B5EF4-FFF2-40B4-BE49-F238E27FC236}">
              <a16:creationId xmlns:a16="http://schemas.microsoft.com/office/drawing/2014/main" id="{30AFA254-DF0C-4164-9C25-0EA357E8103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0</xdr:rowOff>
    </xdr:from>
    <xdr:ext cx="95250" cy="171450"/>
    <xdr:sp macro="" textlink="">
      <xdr:nvSpPr>
        <xdr:cNvPr id="3621" name="Text Box 17">
          <a:extLst>
            <a:ext uri="{FF2B5EF4-FFF2-40B4-BE49-F238E27FC236}">
              <a16:creationId xmlns:a16="http://schemas.microsoft.com/office/drawing/2014/main" id="{2D3870CC-70A9-4D5B-BB01-EEA08C9BA03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82</xdr:row>
      <xdr:rowOff>15875</xdr:rowOff>
    </xdr:from>
    <xdr:ext cx="95250" cy="171450"/>
    <xdr:sp macro="" textlink="">
      <xdr:nvSpPr>
        <xdr:cNvPr id="3622" name="Text Box 18">
          <a:extLst>
            <a:ext uri="{FF2B5EF4-FFF2-40B4-BE49-F238E27FC236}">
              <a16:creationId xmlns:a16="http://schemas.microsoft.com/office/drawing/2014/main" id="{4F6524C7-340E-402B-B94E-1DA70738052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23" name="Text Box 16">
          <a:extLst>
            <a:ext uri="{FF2B5EF4-FFF2-40B4-BE49-F238E27FC236}">
              <a16:creationId xmlns:a16="http://schemas.microsoft.com/office/drawing/2014/main" id="{2C3103A6-0590-4BE3-9635-ACAA9C1BB1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24" name="Text Box 17">
          <a:extLst>
            <a:ext uri="{FF2B5EF4-FFF2-40B4-BE49-F238E27FC236}">
              <a16:creationId xmlns:a16="http://schemas.microsoft.com/office/drawing/2014/main" id="{3DC8B1C9-1C51-4391-A41A-F7C4D16F39F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25" name="Text Box 18">
          <a:extLst>
            <a:ext uri="{FF2B5EF4-FFF2-40B4-BE49-F238E27FC236}">
              <a16:creationId xmlns:a16="http://schemas.microsoft.com/office/drawing/2014/main" id="{079296A3-5B9C-4C30-B549-DD7758F24DD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26" name="Text Box 19">
          <a:extLst>
            <a:ext uri="{FF2B5EF4-FFF2-40B4-BE49-F238E27FC236}">
              <a16:creationId xmlns:a16="http://schemas.microsoft.com/office/drawing/2014/main" id="{36BBBC0F-86FD-42CC-BB00-1999FAA7FF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82</xdr:row>
      <xdr:rowOff>0</xdr:rowOff>
    </xdr:from>
    <xdr:ext cx="95250" cy="171450"/>
    <xdr:sp macro="" textlink="">
      <xdr:nvSpPr>
        <xdr:cNvPr id="3627" name="Text Box 16">
          <a:extLst>
            <a:ext uri="{FF2B5EF4-FFF2-40B4-BE49-F238E27FC236}">
              <a16:creationId xmlns:a16="http://schemas.microsoft.com/office/drawing/2014/main" id="{8E41154C-3DBA-425D-9306-0E54B66952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82</xdr:row>
      <xdr:rowOff>170392</xdr:rowOff>
    </xdr:from>
    <xdr:ext cx="95250" cy="213632"/>
    <xdr:sp macro="" textlink="">
      <xdr:nvSpPr>
        <xdr:cNvPr id="3628" name="Text Box 15">
          <a:extLst>
            <a:ext uri="{FF2B5EF4-FFF2-40B4-BE49-F238E27FC236}">
              <a16:creationId xmlns:a16="http://schemas.microsoft.com/office/drawing/2014/main" id="{FF85B293-D715-46A6-9D90-7A1CD41D85D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8496"/>
    <xdr:sp macro="" textlink="">
      <xdr:nvSpPr>
        <xdr:cNvPr id="3629" name="Text Box 15">
          <a:extLst>
            <a:ext uri="{FF2B5EF4-FFF2-40B4-BE49-F238E27FC236}">
              <a16:creationId xmlns:a16="http://schemas.microsoft.com/office/drawing/2014/main" id="{3DF02B28-A9C3-4874-8958-7BF9B1FABBC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442269"/>
    <xdr:sp macro="" textlink="">
      <xdr:nvSpPr>
        <xdr:cNvPr id="3630" name="Text Box 15">
          <a:extLst>
            <a:ext uri="{FF2B5EF4-FFF2-40B4-BE49-F238E27FC236}">
              <a16:creationId xmlns:a16="http://schemas.microsoft.com/office/drawing/2014/main" id="{0D1FCBBC-07C2-41EC-9CBF-E1C8F70523F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504825</xdr:rowOff>
    </xdr:from>
    <xdr:ext cx="95250" cy="442269"/>
    <xdr:sp macro="" textlink="">
      <xdr:nvSpPr>
        <xdr:cNvPr id="3631" name="Text Box 15">
          <a:extLst>
            <a:ext uri="{FF2B5EF4-FFF2-40B4-BE49-F238E27FC236}">
              <a16:creationId xmlns:a16="http://schemas.microsoft.com/office/drawing/2014/main" id="{4B9676BD-5651-42B4-9A87-B8806582ED1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3632" name="Text Box 15">
          <a:extLst>
            <a:ext uri="{FF2B5EF4-FFF2-40B4-BE49-F238E27FC236}">
              <a16:creationId xmlns:a16="http://schemas.microsoft.com/office/drawing/2014/main" id="{FBBCAFAC-C760-446E-A241-3C35C1D44F7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3633" name="Text Box 15">
          <a:extLst>
            <a:ext uri="{FF2B5EF4-FFF2-40B4-BE49-F238E27FC236}">
              <a16:creationId xmlns:a16="http://schemas.microsoft.com/office/drawing/2014/main" id="{427331DF-FDEE-43D3-9806-BDE7E073477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82</xdr:row>
      <xdr:rowOff>170392</xdr:rowOff>
    </xdr:from>
    <xdr:ext cx="95250" cy="213632"/>
    <xdr:sp macro="" textlink="">
      <xdr:nvSpPr>
        <xdr:cNvPr id="3634" name="Text Box 15">
          <a:extLst>
            <a:ext uri="{FF2B5EF4-FFF2-40B4-BE49-F238E27FC236}">
              <a16:creationId xmlns:a16="http://schemas.microsoft.com/office/drawing/2014/main" id="{FB8E963C-95A7-4B50-A7F5-F75E2D1970A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35" name="Text Box 16">
          <a:extLst>
            <a:ext uri="{FF2B5EF4-FFF2-40B4-BE49-F238E27FC236}">
              <a16:creationId xmlns:a16="http://schemas.microsoft.com/office/drawing/2014/main" id="{F900D0DB-EB91-4C6B-86AC-9C9FF82EA3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36" name="Text Box 17">
          <a:extLst>
            <a:ext uri="{FF2B5EF4-FFF2-40B4-BE49-F238E27FC236}">
              <a16:creationId xmlns:a16="http://schemas.microsoft.com/office/drawing/2014/main" id="{FD7352F7-CF25-400A-A595-8F9969E0C8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37" name="Text Box 18">
          <a:extLst>
            <a:ext uri="{FF2B5EF4-FFF2-40B4-BE49-F238E27FC236}">
              <a16:creationId xmlns:a16="http://schemas.microsoft.com/office/drawing/2014/main" id="{97F46CF8-C110-4F93-BC47-DC89D2DBB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38" name="Text Box 19">
          <a:extLst>
            <a:ext uri="{FF2B5EF4-FFF2-40B4-BE49-F238E27FC236}">
              <a16:creationId xmlns:a16="http://schemas.microsoft.com/office/drawing/2014/main" id="{D80A1271-B139-4FFA-9154-7D559A1784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39" name="Text Box 16">
          <a:extLst>
            <a:ext uri="{FF2B5EF4-FFF2-40B4-BE49-F238E27FC236}">
              <a16:creationId xmlns:a16="http://schemas.microsoft.com/office/drawing/2014/main" id="{0DC94906-B1BC-438D-9C93-A4BA7FD1E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40" name="Text Box 17">
          <a:extLst>
            <a:ext uri="{FF2B5EF4-FFF2-40B4-BE49-F238E27FC236}">
              <a16:creationId xmlns:a16="http://schemas.microsoft.com/office/drawing/2014/main" id="{0C4F27FD-ABF7-4DDC-9B8B-B61CBFE02F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41" name="Text Box 18">
          <a:extLst>
            <a:ext uri="{FF2B5EF4-FFF2-40B4-BE49-F238E27FC236}">
              <a16:creationId xmlns:a16="http://schemas.microsoft.com/office/drawing/2014/main" id="{74EB4BDA-EED0-4C21-932D-27A132A8E2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42" name="Text Box 19">
          <a:extLst>
            <a:ext uri="{FF2B5EF4-FFF2-40B4-BE49-F238E27FC236}">
              <a16:creationId xmlns:a16="http://schemas.microsoft.com/office/drawing/2014/main" id="{DC4BD373-4303-4FD0-8C82-AAD21674C14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643" name="Text Box 16">
          <a:extLst>
            <a:ext uri="{FF2B5EF4-FFF2-40B4-BE49-F238E27FC236}">
              <a16:creationId xmlns:a16="http://schemas.microsoft.com/office/drawing/2014/main" id="{A5595741-03C3-4655-AFB8-812640E3145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644" name="Text Box 17">
          <a:extLst>
            <a:ext uri="{FF2B5EF4-FFF2-40B4-BE49-F238E27FC236}">
              <a16:creationId xmlns:a16="http://schemas.microsoft.com/office/drawing/2014/main" id="{F93B0888-6FBE-4B25-B213-7C8E3C963C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645" name="Text Box 18">
          <a:extLst>
            <a:ext uri="{FF2B5EF4-FFF2-40B4-BE49-F238E27FC236}">
              <a16:creationId xmlns:a16="http://schemas.microsoft.com/office/drawing/2014/main" id="{E96FBD13-C46F-4D76-B5F7-521928ED5E3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646" name="Text Box 19">
          <a:extLst>
            <a:ext uri="{FF2B5EF4-FFF2-40B4-BE49-F238E27FC236}">
              <a16:creationId xmlns:a16="http://schemas.microsoft.com/office/drawing/2014/main" id="{AB241C3D-9243-488F-BC33-2164F200C24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3647" name="Text Box 15">
          <a:extLst>
            <a:ext uri="{FF2B5EF4-FFF2-40B4-BE49-F238E27FC236}">
              <a16:creationId xmlns:a16="http://schemas.microsoft.com/office/drawing/2014/main" id="{69B0F1EC-C48E-41C2-AEF5-A4F021CC53F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48" name="Text Box 16">
          <a:extLst>
            <a:ext uri="{FF2B5EF4-FFF2-40B4-BE49-F238E27FC236}">
              <a16:creationId xmlns:a16="http://schemas.microsoft.com/office/drawing/2014/main" id="{EBA18EEB-F3EE-45DB-9B5C-DF498E7D5A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49" name="Text Box 17">
          <a:extLst>
            <a:ext uri="{FF2B5EF4-FFF2-40B4-BE49-F238E27FC236}">
              <a16:creationId xmlns:a16="http://schemas.microsoft.com/office/drawing/2014/main" id="{0A425F12-C061-49CD-964D-038BCF470E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50" name="Text Box 18">
          <a:extLst>
            <a:ext uri="{FF2B5EF4-FFF2-40B4-BE49-F238E27FC236}">
              <a16:creationId xmlns:a16="http://schemas.microsoft.com/office/drawing/2014/main" id="{32D04962-64E7-4986-B76E-4D37DEA551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51" name="Text Box 19">
          <a:extLst>
            <a:ext uri="{FF2B5EF4-FFF2-40B4-BE49-F238E27FC236}">
              <a16:creationId xmlns:a16="http://schemas.microsoft.com/office/drawing/2014/main" id="{D21EAB7D-E272-4A0C-85F6-1BA339FFE8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52" name="Text Box 16">
          <a:extLst>
            <a:ext uri="{FF2B5EF4-FFF2-40B4-BE49-F238E27FC236}">
              <a16:creationId xmlns:a16="http://schemas.microsoft.com/office/drawing/2014/main" id="{81022FA5-2F57-4314-949B-055BFB59DC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53" name="Text Box 17">
          <a:extLst>
            <a:ext uri="{FF2B5EF4-FFF2-40B4-BE49-F238E27FC236}">
              <a16:creationId xmlns:a16="http://schemas.microsoft.com/office/drawing/2014/main" id="{90098041-C2B0-49E7-9549-74A82A55A1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54" name="Text Box 18">
          <a:extLst>
            <a:ext uri="{FF2B5EF4-FFF2-40B4-BE49-F238E27FC236}">
              <a16:creationId xmlns:a16="http://schemas.microsoft.com/office/drawing/2014/main" id="{B95E9BD1-811E-4AC1-9167-A84350DB5A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55" name="Text Box 16">
          <a:extLst>
            <a:ext uri="{FF2B5EF4-FFF2-40B4-BE49-F238E27FC236}">
              <a16:creationId xmlns:a16="http://schemas.microsoft.com/office/drawing/2014/main" id="{8A588660-DD99-4BBF-9521-5D60EB30AC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56" name="Text Box 17">
          <a:extLst>
            <a:ext uri="{FF2B5EF4-FFF2-40B4-BE49-F238E27FC236}">
              <a16:creationId xmlns:a16="http://schemas.microsoft.com/office/drawing/2014/main" id="{6397A2ED-7FF9-400C-97C6-40A742C3E55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57" name="Text Box 18">
          <a:extLst>
            <a:ext uri="{FF2B5EF4-FFF2-40B4-BE49-F238E27FC236}">
              <a16:creationId xmlns:a16="http://schemas.microsoft.com/office/drawing/2014/main" id="{06657734-66EA-40F8-B2D8-2AEAD9CA72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58" name="Text Box 19">
          <a:extLst>
            <a:ext uri="{FF2B5EF4-FFF2-40B4-BE49-F238E27FC236}">
              <a16:creationId xmlns:a16="http://schemas.microsoft.com/office/drawing/2014/main" id="{31189102-0DA7-4439-A008-7B484929C8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59" name="Text Box 16">
          <a:extLst>
            <a:ext uri="{FF2B5EF4-FFF2-40B4-BE49-F238E27FC236}">
              <a16:creationId xmlns:a16="http://schemas.microsoft.com/office/drawing/2014/main" id="{46828BC4-0794-47E8-B7A8-5A5F822709E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60" name="Text Box 17">
          <a:extLst>
            <a:ext uri="{FF2B5EF4-FFF2-40B4-BE49-F238E27FC236}">
              <a16:creationId xmlns:a16="http://schemas.microsoft.com/office/drawing/2014/main" id="{B49DEA6C-6EA7-472A-B07E-67254E5125C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61" name="Text Box 18">
          <a:extLst>
            <a:ext uri="{FF2B5EF4-FFF2-40B4-BE49-F238E27FC236}">
              <a16:creationId xmlns:a16="http://schemas.microsoft.com/office/drawing/2014/main" id="{51F8B508-B7CC-410F-9B63-CD2850AE6B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62" name="Text Box 19">
          <a:extLst>
            <a:ext uri="{FF2B5EF4-FFF2-40B4-BE49-F238E27FC236}">
              <a16:creationId xmlns:a16="http://schemas.microsoft.com/office/drawing/2014/main" id="{CBB1B127-FFBE-42D7-B30D-952BB2F4FA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56743"/>
    <xdr:sp macro="" textlink="">
      <xdr:nvSpPr>
        <xdr:cNvPr id="3663" name="Text Box 15">
          <a:extLst>
            <a:ext uri="{FF2B5EF4-FFF2-40B4-BE49-F238E27FC236}">
              <a16:creationId xmlns:a16="http://schemas.microsoft.com/office/drawing/2014/main" id="{35AAA6ED-23B7-42B6-91EE-FCFBEBA469E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442269"/>
    <xdr:sp macro="" textlink="">
      <xdr:nvSpPr>
        <xdr:cNvPr id="3664" name="Text Box 15">
          <a:extLst>
            <a:ext uri="{FF2B5EF4-FFF2-40B4-BE49-F238E27FC236}">
              <a16:creationId xmlns:a16="http://schemas.microsoft.com/office/drawing/2014/main" id="{497FA8B3-E1D9-4CA6-AB28-43A39E25297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504825</xdr:rowOff>
    </xdr:from>
    <xdr:ext cx="95250" cy="442269"/>
    <xdr:sp macro="" textlink="">
      <xdr:nvSpPr>
        <xdr:cNvPr id="3665" name="Text Box 15">
          <a:extLst>
            <a:ext uri="{FF2B5EF4-FFF2-40B4-BE49-F238E27FC236}">
              <a16:creationId xmlns:a16="http://schemas.microsoft.com/office/drawing/2014/main" id="{04F46F4E-E6B6-4188-9CEC-834F581505A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3666" name="Text Box 15">
          <a:extLst>
            <a:ext uri="{FF2B5EF4-FFF2-40B4-BE49-F238E27FC236}">
              <a16:creationId xmlns:a16="http://schemas.microsoft.com/office/drawing/2014/main" id="{FE0B1C50-3CD3-48EB-A04E-479EAF7E790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3667" name="Text Box 15">
          <a:extLst>
            <a:ext uri="{FF2B5EF4-FFF2-40B4-BE49-F238E27FC236}">
              <a16:creationId xmlns:a16="http://schemas.microsoft.com/office/drawing/2014/main" id="{87BC4244-9A14-420C-9099-8C89149AABC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213632"/>
    <xdr:sp macro="" textlink="">
      <xdr:nvSpPr>
        <xdr:cNvPr id="3668" name="Text Box 15">
          <a:extLst>
            <a:ext uri="{FF2B5EF4-FFF2-40B4-BE49-F238E27FC236}">
              <a16:creationId xmlns:a16="http://schemas.microsoft.com/office/drawing/2014/main" id="{6EBCB829-E5C4-4607-B4B0-41E8AC2A01BA}"/>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69" name="Text Box 16">
          <a:extLst>
            <a:ext uri="{FF2B5EF4-FFF2-40B4-BE49-F238E27FC236}">
              <a16:creationId xmlns:a16="http://schemas.microsoft.com/office/drawing/2014/main" id="{A10D6257-CF64-4317-A5B0-EA60150CF5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70" name="Text Box 17">
          <a:extLst>
            <a:ext uri="{FF2B5EF4-FFF2-40B4-BE49-F238E27FC236}">
              <a16:creationId xmlns:a16="http://schemas.microsoft.com/office/drawing/2014/main" id="{DB9F4C35-1122-48A4-BDE8-E7EF9F6B5C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71" name="Text Box 18">
          <a:extLst>
            <a:ext uri="{FF2B5EF4-FFF2-40B4-BE49-F238E27FC236}">
              <a16:creationId xmlns:a16="http://schemas.microsoft.com/office/drawing/2014/main" id="{19C31CCE-3E68-4F60-A986-28C13907FD9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72" name="Text Box 19">
          <a:extLst>
            <a:ext uri="{FF2B5EF4-FFF2-40B4-BE49-F238E27FC236}">
              <a16:creationId xmlns:a16="http://schemas.microsoft.com/office/drawing/2014/main" id="{D2919EF1-2410-472E-AE46-04EFF3CD2F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73" name="Text Box 16">
          <a:extLst>
            <a:ext uri="{FF2B5EF4-FFF2-40B4-BE49-F238E27FC236}">
              <a16:creationId xmlns:a16="http://schemas.microsoft.com/office/drawing/2014/main" id="{19F8B381-7871-44E2-8FD1-2A8206F3D1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74" name="Text Box 17">
          <a:extLst>
            <a:ext uri="{FF2B5EF4-FFF2-40B4-BE49-F238E27FC236}">
              <a16:creationId xmlns:a16="http://schemas.microsoft.com/office/drawing/2014/main" id="{89FEA489-855A-4864-AE59-8CF024E2D2F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75" name="Text Box 18">
          <a:extLst>
            <a:ext uri="{FF2B5EF4-FFF2-40B4-BE49-F238E27FC236}">
              <a16:creationId xmlns:a16="http://schemas.microsoft.com/office/drawing/2014/main" id="{09A9C255-A094-4645-987F-C291330B16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76" name="Text Box 19">
          <a:extLst>
            <a:ext uri="{FF2B5EF4-FFF2-40B4-BE49-F238E27FC236}">
              <a16:creationId xmlns:a16="http://schemas.microsoft.com/office/drawing/2014/main" id="{AC98172A-9CB6-4E58-B383-BFC795AE18C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677" name="Text Box 16">
          <a:extLst>
            <a:ext uri="{FF2B5EF4-FFF2-40B4-BE49-F238E27FC236}">
              <a16:creationId xmlns:a16="http://schemas.microsoft.com/office/drawing/2014/main" id="{08CEF1DA-4C81-42E2-A2C7-095E69FD597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678" name="Text Box 17">
          <a:extLst>
            <a:ext uri="{FF2B5EF4-FFF2-40B4-BE49-F238E27FC236}">
              <a16:creationId xmlns:a16="http://schemas.microsoft.com/office/drawing/2014/main" id="{A52EB232-4467-4532-BE0C-893F2EF6E12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679" name="Text Box 18">
          <a:extLst>
            <a:ext uri="{FF2B5EF4-FFF2-40B4-BE49-F238E27FC236}">
              <a16:creationId xmlns:a16="http://schemas.microsoft.com/office/drawing/2014/main" id="{7AF3F503-C702-491B-9CA5-C90FD85592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680" name="Text Box 19">
          <a:extLst>
            <a:ext uri="{FF2B5EF4-FFF2-40B4-BE49-F238E27FC236}">
              <a16:creationId xmlns:a16="http://schemas.microsoft.com/office/drawing/2014/main" id="{CD919286-6287-4EAC-9BA5-79F392F3648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3681" name="Text Box 15">
          <a:extLst>
            <a:ext uri="{FF2B5EF4-FFF2-40B4-BE49-F238E27FC236}">
              <a16:creationId xmlns:a16="http://schemas.microsoft.com/office/drawing/2014/main" id="{FE304132-9FDC-4BD4-BCF4-D367BFC7C2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82" name="Text Box 16">
          <a:extLst>
            <a:ext uri="{FF2B5EF4-FFF2-40B4-BE49-F238E27FC236}">
              <a16:creationId xmlns:a16="http://schemas.microsoft.com/office/drawing/2014/main" id="{EB7622F5-0A2A-4E10-970E-7FA7DFA95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83" name="Text Box 17">
          <a:extLst>
            <a:ext uri="{FF2B5EF4-FFF2-40B4-BE49-F238E27FC236}">
              <a16:creationId xmlns:a16="http://schemas.microsoft.com/office/drawing/2014/main" id="{84C33DEB-010C-4BBF-A0D3-757C53550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84" name="Text Box 18">
          <a:extLst>
            <a:ext uri="{FF2B5EF4-FFF2-40B4-BE49-F238E27FC236}">
              <a16:creationId xmlns:a16="http://schemas.microsoft.com/office/drawing/2014/main" id="{19BD7B72-941C-407C-9701-8B1888FB13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85" name="Text Box 19">
          <a:extLst>
            <a:ext uri="{FF2B5EF4-FFF2-40B4-BE49-F238E27FC236}">
              <a16:creationId xmlns:a16="http://schemas.microsoft.com/office/drawing/2014/main" id="{0F6CE62D-95DD-449F-82E2-B45B10424A6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3686" name="Text Box 15">
          <a:extLst>
            <a:ext uri="{FF2B5EF4-FFF2-40B4-BE49-F238E27FC236}">
              <a16:creationId xmlns:a16="http://schemas.microsoft.com/office/drawing/2014/main" id="{0D119A6A-C301-4286-A127-FCD558DCC0C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87" name="Text Box 16">
          <a:extLst>
            <a:ext uri="{FF2B5EF4-FFF2-40B4-BE49-F238E27FC236}">
              <a16:creationId xmlns:a16="http://schemas.microsoft.com/office/drawing/2014/main" id="{83A2A67E-6145-4E7D-AB22-8B98B37FFB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88" name="Text Box 17">
          <a:extLst>
            <a:ext uri="{FF2B5EF4-FFF2-40B4-BE49-F238E27FC236}">
              <a16:creationId xmlns:a16="http://schemas.microsoft.com/office/drawing/2014/main" id="{3B2EE7D6-67A8-4D0D-8FAE-FC721DDF3A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689" name="Text Box 18">
          <a:extLst>
            <a:ext uri="{FF2B5EF4-FFF2-40B4-BE49-F238E27FC236}">
              <a16:creationId xmlns:a16="http://schemas.microsoft.com/office/drawing/2014/main" id="{82D7C409-813A-47D5-BD8D-EB9E5BD25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90" name="Text Box 16">
          <a:extLst>
            <a:ext uri="{FF2B5EF4-FFF2-40B4-BE49-F238E27FC236}">
              <a16:creationId xmlns:a16="http://schemas.microsoft.com/office/drawing/2014/main" id="{B06FB741-FCEE-4643-97F4-685544C913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91" name="Text Box 17">
          <a:extLst>
            <a:ext uri="{FF2B5EF4-FFF2-40B4-BE49-F238E27FC236}">
              <a16:creationId xmlns:a16="http://schemas.microsoft.com/office/drawing/2014/main" id="{C1023A9D-3A06-4C9B-BCF8-00DAC47697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92" name="Text Box 18">
          <a:extLst>
            <a:ext uri="{FF2B5EF4-FFF2-40B4-BE49-F238E27FC236}">
              <a16:creationId xmlns:a16="http://schemas.microsoft.com/office/drawing/2014/main" id="{DB13429F-AF38-4639-86BF-5678016D3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93" name="Text Box 19">
          <a:extLst>
            <a:ext uri="{FF2B5EF4-FFF2-40B4-BE49-F238E27FC236}">
              <a16:creationId xmlns:a16="http://schemas.microsoft.com/office/drawing/2014/main" id="{30844F25-9C6E-4B3B-B660-5ECAF2B16D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94" name="Text Box 16">
          <a:extLst>
            <a:ext uri="{FF2B5EF4-FFF2-40B4-BE49-F238E27FC236}">
              <a16:creationId xmlns:a16="http://schemas.microsoft.com/office/drawing/2014/main" id="{9066001E-7B85-4E3F-8F5B-31292D2B3B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95" name="Text Box 17">
          <a:extLst>
            <a:ext uri="{FF2B5EF4-FFF2-40B4-BE49-F238E27FC236}">
              <a16:creationId xmlns:a16="http://schemas.microsoft.com/office/drawing/2014/main" id="{5A2ADB80-A319-41E8-A429-9274B594F8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696" name="Text Box 18">
          <a:extLst>
            <a:ext uri="{FF2B5EF4-FFF2-40B4-BE49-F238E27FC236}">
              <a16:creationId xmlns:a16="http://schemas.microsoft.com/office/drawing/2014/main" id="{C2040A6B-B446-46E9-8AFF-3B0F4D7AE3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697" name="Text Box 15">
          <a:extLst>
            <a:ext uri="{FF2B5EF4-FFF2-40B4-BE49-F238E27FC236}">
              <a16:creationId xmlns:a16="http://schemas.microsoft.com/office/drawing/2014/main" id="{67BBD93F-DFCD-4C33-8C33-67918718F2C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98" name="Text Box 16">
          <a:extLst>
            <a:ext uri="{FF2B5EF4-FFF2-40B4-BE49-F238E27FC236}">
              <a16:creationId xmlns:a16="http://schemas.microsoft.com/office/drawing/2014/main" id="{1CBC58D3-BC2D-4331-B3C2-04ABF3904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699" name="Text Box 17">
          <a:extLst>
            <a:ext uri="{FF2B5EF4-FFF2-40B4-BE49-F238E27FC236}">
              <a16:creationId xmlns:a16="http://schemas.microsoft.com/office/drawing/2014/main" id="{E86E5066-F068-4403-9CE3-C3E632C507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00" name="Text Box 18">
          <a:extLst>
            <a:ext uri="{FF2B5EF4-FFF2-40B4-BE49-F238E27FC236}">
              <a16:creationId xmlns:a16="http://schemas.microsoft.com/office/drawing/2014/main" id="{CFF117B1-BFA2-47DC-8EA4-EB5C524E2C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01" name="Text Box 19">
          <a:extLst>
            <a:ext uri="{FF2B5EF4-FFF2-40B4-BE49-F238E27FC236}">
              <a16:creationId xmlns:a16="http://schemas.microsoft.com/office/drawing/2014/main" id="{FB33CB02-8CB1-4C5F-B1E9-E1C2A27466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02" name="Text Box 16">
          <a:extLst>
            <a:ext uri="{FF2B5EF4-FFF2-40B4-BE49-F238E27FC236}">
              <a16:creationId xmlns:a16="http://schemas.microsoft.com/office/drawing/2014/main" id="{442AB492-24DA-4F38-9690-29958E9538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03" name="Text Box 17">
          <a:extLst>
            <a:ext uri="{FF2B5EF4-FFF2-40B4-BE49-F238E27FC236}">
              <a16:creationId xmlns:a16="http://schemas.microsoft.com/office/drawing/2014/main" id="{4010D55C-7A99-4E0C-B6CA-FF6F5E63D80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04" name="Text Box 18">
          <a:extLst>
            <a:ext uri="{FF2B5EF4-FFF2-40B4-BE49-F238E27FC236}">
              <a16:creationId xmlns:a16="http://schemas.microsoft.com/office/drawing/2014/main" id="{94C971E2-F58D-4967-A7EC-7DE0877638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05" name="Text Box 19">
          <a:extLst>
            <a:ext uri="{FF2B5EF4-FFF2-40B4-BE49-F238E27FC236}">
              <a16:creationId xmlns:a16="http://schemas.microsoft.com/office/drawing/2014/main" id="{90A8F29E-8050-454A-B919-845154D4291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706" name="Text Box 16">
          <a:extLst>
            <a:ext uri="{FF2B5EF4-FFF2-40B4-BE49-F238E27FC236}">
              <a16:creationId xmlns:a16="http://schemas.microsoft.com/office/drawing/2014/main" id="{00FD2DBC-97AA-42D5-9445-98C40CC68E1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707" name="Text Box 17">
          <a:extLst>
            <a:ext uri="{FF2B5EF4-FFF2-40B4-BE49-F238E27FC236}">
              <a16:creationId xmlns:a16="http://schemas.microsoft.com/office/drawing/2014/main" id="{92F781E8-8920-4BED-AB00-9611919F388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708" name="Text Box 18">
          <a:extLst>
            <a:ext uri="{FF2B5EF4-FFF2-40B4-BE49-F238E27FC236}">
              <a16:creationId xmlns:a16="http://schemas.microsoft.com/office/drawing/2014/main" id="{072504E1-F71A-4869-A86C-78ABF60D92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83</xdr:row>
      <xdr:rowOff>0</xdr:rowOff>
    </xdr:from>
    <xdr:ext cx="95250" cy="171450"/>
    <xdr:sp macro="" textlink="">
      <xdr:nvSpPr>
        <xdr:cNvPr id="3709" name="Text Box 19">
          <a:extLst>
            <a:ext uri="{FF2B5EF4-FFF2-40B4-BE49-F238E27FC236}">
              <a16:creationId xmlns:a16="http://schemas.microsoft.com/office/drawing/2014/main" id="{5769AE62-38B9-4058-A089-678B624B03F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3710" name="Text Box 15">
          <a:extLst>
            <a:ext uri="{FF2B5EF4-FFF2-40B4-BE49-F238E27FC236}">
              <a16:creationId xmlns:a16="http://schemas.microsoft.com/office/drawing/2014/main" id="{76C82D4B-0790-47A2-9CE9-4DC106B7B53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11" name="Text Box 16">
          <a:extLst>
            <a:ext uri="{FF2B5EF4-FFF2-40B4-BE49-F238E27FC236}">
              <a16:creationId xmlns:a16="http://schemas.microsoft.com/office/drawing/2014/main" id="{0744E85B-4BA3-4477-9CED-22061213AEA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12" name="Text Box 17">
          <a:extLst>
            <a:ext uri="{FF2B5EF4-FFF2-40B4-BE49-F238E27FC236}">
              <a16:creationId xmlns:a16="http://schemas.microsoft.com/office/drawing/2014/main" id="{118DE898-E376-45AE-A16A-2DAC09518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13" name="Text Box 18">
          <a:extLst>
            <a:ext uri="{FF2B5EF4-FFF2-40B4-BE49-F238E27FC236}">
              <a16:creationId xmlns:a16="http://schemas.microsoft.com/office/drawing/2014/main" id="{A5A67860-6AB6-4F66-B995-7A03BD2AC5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714" name="Text Box 19">
          <a:extLst>
            <a:ext uri="{FF2B5EF4-FFF2-40B4-BE49-F238E27FC236}">
              <a16:creationId xmlns:a16="http://schemas.microsoft.com/office/drawing/2014/main" id="{8A0B52FB-76BD-45E2-BE73-BEC85F3A02B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15" name="Text Box 16">
          <a:extLst>
            <a:ext uri="{FF2B5EF4-FFF2-40B4-BE49-F238E27FC236}">
              <a16:creationId xmlns:a16="http://schemas.microsoft.com/office/drawing/2014/main" id="{F50FE25B-2421-425B-AD52-0E5044BE83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716" name="Text Box 17">
          <a:extLst>
            <a:ext uri="{FF2B5EF4-FFF2-40B4-BE49-F238E27FC236}">
              <a16:creationId xmlns:a16="http://schemas.microsoft.com/office/drawing/2014/main" id="{60C2A238-7FA2-414B-8B02-C86A79336A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86</xdr:row>
      <xdr:rowOff>15875</xdr:rowOff>
    </xdr:from>
    <xdr:ext cx="95250" cy="171450"/>
    <xdr:sp macro="" textlink="">
      <xdr:nvSpPr>
        <xdr:cNvPr id="3717" name="Text Box 18">
          <a:extLst>
            <a:ext uri="{FF2B5EF4-FFF2-40B4-BE49-F238E27FC236}">
              <a16:creationId xmlns:a16="http://schemas.microsoft.com/office/drawing/2014/main" id="{ADE91C44-D951-4CBE-B68A-A7D17BCEAB5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18" name="Text Box 16">
          <a:extLst>
            <a:ext uri="{FF2B5EF4-FFF2-40B4-BE49-F238E27FC236}">
              <a16:creationId xmlns:a16="http://schemas.microsoft.com/office/drawing/2014/main" id="{540AD9BE-8D88-4BD9-AA5F-553C1F2E8F5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19" name="Text Box 17">
          <a:extLst>
            <a:ext uri="{FF2B5EF4-FFF2-40B4-BE49-F238E27FC236}">
              <a16:creationId xmlns:a16="http://schemas.microsoft.com/office/drawing/2014/main" id="{D5E921FA-1BD3-4C71-8D47-F46720955D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20" name="Text Box 18">
          <a:extLst>
            <a:ext uri="{FF2B5EF4-FFF2-40B4-BE49-F238E27FC236}">
              <a16:creationId xmlns:a16="http://schemas.microsoft.com/office/drawing/2014/main" id="{04BD1307-07A4-40F5-BAEB-AAEE4877CC3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21" name="Text Box 19">
          <a:extLst>
            <a:ext uri="{FF2B5EF4-FFF2-40B4-BE49-F238E27FC236}">
              <a16:creationId xmlns:a16="http://schemas.microsoft.com/office/drawing/2014/main" id="{CB08ECD1-6E30-4D21-8D05-DAC51F1833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722" name="Text Box 16">
          <a:extLst>
            <a:ext uri="{FF2B5EF4-FFF2-40B4-BE49-F238E27FC236}">
              <a16:creationId xmlns:a16="http://schemas.microsoft.com/office/drawing/2014/main" id="{75EFF894-BC6E-411C-9A6C-B7430A691E4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723" name="Text Box 15">
          <a:extLst>
            <a:ext uri="{FF2B5EF4-FFF2-40B4-BE49-F238E27FC236}">
              <a16:creationId xmlns:a16="http://schemas.microsoft.com/office/drawing/2014/main" id="{4A996122-E0EA-45AA-890E-EDFDDA8D289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8496"/>
    <xdr:sp macro="" textlink="">
      <xdr:nvSpPr>
        <xdr:cNvPr id="3724" name="Text Box 15">
          <a:extLst>
            <a:ext uri="{FF2B5EF4-FFF2-40B4-BE49-F238E27FC236}">
              <a16:creationId xmlns:a16="http://schemas.microsoft.com/office/drawing/2014/main" id="{16782361-7F8D-4D9C-8678-D1DC9F13856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442269"/>
    <xdr:sp macro="" textlink="">
      <xdr:nvSpPr>
        <xdr:cNvPr id="3725" name="Text Box 15">
          <a:extLst>
            <a:ext uri="{FF2B5EF4-FFF2-40B4-BE49-F238E27FC236}">
              <a16:creationId xmlns:a16="http://schemas.microsoft.com/office/drawing/2014/main" id="{4804FEE7-D092-4526-A779-1D30822C26E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504825</xdr:rowOff>
    </xdr:from>
    <xdr:ext cx="95250" cy="442269"/>
    <xdr:sp macro="" textlink="">
      <xdr:nvSpPr>
        <xdr:cNvPr id="3726" name="Text Box 15">
          <a:extLst>
            <a:ext uri="{FF2B5EF4-FFF2-40B4-BE49-F238E27FC236}">
              <a16:creationId xmlns:a16="http://schemas.microsoft.com/office/drawing/2014/main" id="{453756A0-2842-41E9-95D6-B10735AF283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3727" name="Text Box 15">
          <a:extLst>
            <a:ext uri="{FF2B5EF4-FFF2-40B4-BE49-F238E27FC236}">
              <a16:creationId xmlns:a16="http://schemas.microsoft.com/office/drawing/2014/main" id="{376B8D5B-ACA4-4075-971D-D313BF511B3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3728" name="Text Box 15">
          <a:extLst>
            <a:ext uri="{FF2B5EF4-FFF2-40B4-BE49-F238E27FC236}">
              <a16:creationId xmlns:a16="http://schemas.microsoft.com/office/drawing/2014/main" id="{12779942-5C33-4953-A300-04750582592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729" name="Text Box 15">
          <a:extLst>
            <a:ext uri="{FF2B5EF4-FFF2-40B4-BE49-F238E27FC236}">
              <a16:creationId xmlns:a16="http://schemas.microsoft.com/office/drawing/2014/main" id="{7994E08A-F4B5-4841-92CB-16FBD0FBB38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30" name="Text Box 16">
          <a:extLst>
            <a:ext uri="{FF2B5EF4-FFF2-40B4-BE49-F238E27FC236}">
              <a16:creationId xmlns:a16="http://schemas.microsoft.com/office/drawing/2014/main" id="{D60276CB-751D-46C9-8791-4D18907823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31" name="Text Box 17">
          <a:extLst>
            <a:ext uri="{FF2B5EF4-FFF2-40B4-BE49-F238E27FC236}">
              <a16:creationId xmlns:a16="http://schemas.microsoft.com/office/drawing/2014/main" id="{69550D61-1EA7-411C-B9DF-78F267D220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32" name="Text Box 18">
          <a:extLst>
            <a:ext uri="{FF2B5EF4-FFF2-40B4-BE49-F238E27FC236}">
              <a16:creationId xmlns:a16="http://schemas.microsoft.com/office/drawing/2014/main" id="{8DB8388F-22EA-4E5D-88A8-EFFE9DE302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33" name="Text Box 19">
          <a:extLst>
            <a:ext uri="{FF2B5EF4-FFF2-40B4-BE49-F238E27FC236}">
              <a16:creationId xmlns:a16="http://schemas.microsoft.com/office/drawing/2014/main" id="{0C434696-9A3F-4DEB-9799-72B884073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34" name="Text Box 16">
          <a:extLst>
            <a:ext uri="{FF2B5EF4-FFF2-40B4-BE49-F238E27FC236}">
              <a16:creationId xmlns:a16="http://schemas.microsoft.com/office/drawing/2014/main" id="{A22BDA34-3F6E-440B-90E4-25D063767A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35" name="Text Box 17">
          <a:extLst>
            <a:ext uri="{FF2B5EF4-FFF2-40B4-BE49-F238E27FC236}">
              <a16:creationId xmlns:a16="http://schemas.microsoft.com/office/drawing/2014/main" id="{1F84EA10-840F-418A-9FEE-D47F9F075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36" name="Text Box 18">
          <a:extLst>
            <a:ext uri="{FF2B5EF4-FFF2-40B4-BE49-F238E27FC236}">
              <a16:creationId xmlns:a16="http://schemas.microsoft.com/office/drawing/2014/main" id="{B8E1D8A3-6BFD-4391-BF67-818E588B1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37" name="Text Box 19">
          <a:extLst>
            <a:ext uri="{FF2B5EF4-FFF2-40B4-BE49-F238E27FC236}">
              <a16:creationId xmlns:a16="http://schemas.microsoft.com/office/drawing/2014/main" id="{D01FB201-052C-4FD5-8AE2-E5FD08EC00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3738" name="Text Box 16">
          <a:extLst>
            <a:ext uri="{FF2B5EF4-FFF2-40B4-BE49-F238E27FC236}">
              <a16:creationId xmlns:a16="http://schemas.microsoft.com/office/drawing/2014/main" id="{265D99A6-BFCF-4A93-8CB4-7944B1816E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3739" name="Text Box 17">
          <a:extLst>
            <a:ext uri="{FF2B5EF4-FFF2-40B4-BE49-F238E27FC236}">
              <a16:creationId xmlns:a16="http://schemas.microsoft.com/office/drawing/2014/main" id="{B15A1F41-6AB8-4067-9497-030003C62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3740" name="Text Box 18">
          <a:extLst>
            <a:ext uri="{FF2B5EF4-FFF2-40B4-BE49-F238E27FC236}">
              <a16:creationId xmlns:a16="http://schemas.microsoft.com/office/drawing/2014/main" id="{8DCF6B47-9063-49F7-8D08-6289CE85C5D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3741" name="Text Box 19">
          <a:extLst>
            <a:ext uri="{FF2B5EF4-FFF2-40B4-BE49-F238E27FC236}">
              <a16:creationId xmlns:a16="http://schemas.microsoft.com/office/drawing/2014/main" id="{D56AD81F-C60A-4021-8E19-64DBB11EFB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014"/>
    <xdr:sp macro="" textlink="">
      <xdr:nvSpPr>
        <xdr:cNvPr id="3742" name="Text Box 15">
          <a:extLst>
            <a:ext uri="{FF2B5EF4-FFF2-40B4-BE49-F238E27FC236}">
              <a16:creationId xmlns:a16="http://schemas.microsoft.com/office/drawing/2014/main" id="{4F36566C-4187-443F-B7AB-E173F23EB95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43" name="Text Box 16">
          <a:extLst>
            <a:ext uri="{FF2B5EF4-FFF2-40B4-BE49-F238E27FC236}">
              <a16:creationId xmlns:a16="http://schemas.microsoft.com/office/drawing/2014/main" id="{D833DD0D-FEA3-42F0-83F0-9109B00885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44" name="Text Box 17">
          <a:extLst>
            <a:ext uri="{FF2B5EF4-FFF2-40B4-BE49-F238E27FC236}">
              <a16:creationId xmlns:a16="http://schemas.microsoft.com/office/drawing/2014/main" id="{67744001-7527-4F17-BA75-AB40F1836F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45" name="Text Box 18">
          <a:extLst>
            <a:ext uri="{FF2B5EF4-FFF2-40B4-BE49-F238E27FC236}">
              <a16:creationId xmlns:a16="http://schemas.microsoft.com/office/drawing/2014/main" id="{A1650CAC-DC79-4E87-A002-D56655B1BC1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46" name="Text Box 19">
          <a:extLst>
            <a:ext uri="{FF2B5EF4-FFF2-40B4-BE49-F238E27FC236}">
              <a16:creationId xmlns:a16="http://schemas.microsoft.com/office/drawing/2014/main" id="{A725CA0F-2B70-4265-A0E1-54BFAA26B9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47" name="Text Box 16">
          <a:extLst>
            <a:ext uri="{FF2B5EF4-FFF2-40B4-BE49-F238E27FC236}">
              <a16:creationId xmlns:a16="http://schemas.microsoft.com/office/drawing/2014/main" id="{B5E5C817-8A9C-41A4-A60D-B77072DE5D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48" name="Text Box 17">
          <a:extLst>
            <a:ext uri="{FF2B5EF4-FFF2-40B4-BE49-F238E27FC236}">
              <a16:creationId xmlns:a16="http://schemas.microsoft.com/office/drawing/2014/main" id="{0D45CA74-1212-419D-B738-C624A35674E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49" name="Text Box 18">
          <a:extLst>
            <a:ext uri="{FF2B5EF4-FFF2-40B4-BE49-F238E27FC236}">
              <a16:creationId xmlns:a16="http://schemas.microsoft.com/office/drawing/2014/main" id="{7EE702C0-3CC8-43FE-8301-960D3839D4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50" name="Text Box 16">
          <a:extLst>
            <a:ext uri="{FF2B5EF4-FFF2-40B4-BE49-F238E27FC236}">
              <a16:creationId xmlns:a16="http://schemas.microsoft.com/office/drawing/2014/main" id="{93C19F45-1C6F-425F-8E06-4AA54D46A5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51" name="Text Box 17">
          <a:extLst>
            <a:ext uri="{FF2B5EF4-FFF2-40B4-BE49-F238E27FC236}">
              <a16:creationId xmlns:a16="http://schemas.microsoft.com/office/drawing/2014/main" id="{1160C1CA-9EFA-413F-A8E4-4A5A2689B5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52" name="Text Box 18">
          <a:extLst>
            <a:ext uri="{FF2B5EF4-FFF2-40B4-BE49-F238E27FC236}">
              <a16:creationId xmlns:a16="http://schemas.microsoft.com/office/drawing/2014/main" id="{34005C5B-3F19-4156-A8BD-8055A8DA10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53" name="Text Box 19">
          <a:extLst>
            <a:ext uri="{FF2B5EF4-FFF2-40B4-BE49-F238E27FC236}">
              <a16:creationId xmlns:a16="http://schemas.microsoft.com/office/drawing/2014/main" id="{C642A2DB-FD43-4A73-8434-A6AAF276A0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54" name="Text Box 16">
          <a:extLst>
            <a:ext uri="{FF2B5EF4-FFF2-40B4-BE49-F238E27FC236}">
              <a16:creationId xmlns:a16="http://schemas.microsoft.com/office/drawing/2014/main" id="{99FC64AE-AD5C-438F-9F3F-546E3CE47F3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55" name="Text Box 17">
          <a:extLst>
            <a:ext uri="{FF2B5EF4-FFF2-40B4-BE49-F238E27FC236}">
              <a16:creationId xmlns:a16="http://schemas.microsoft.com/office/drawing/2014/main" id="{8B74DE42-432E-4987-8DD4-02F4854B4BB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56" name="Text Box 18">
          <a:extLst>
            <a:ext uri="{FF2B5EF4-FFF2-40B4-BE49-F238E27FC236}">
              <a16:creationId xmlns:a16="http://schemas.microsoft.com/office/drawing/2014/main" id="{530CA720-1AA8-412D-9216-2277E739DD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57" name="Text Box 19">
          <a:extLst>
            <a:ext uri="{FF2B5EF4-FFF2-40B4-BE49-F238E27FC236}">
              <a16:creationId xmlns:a16="http://schemas.microsoft.com/office/drawing/2014/main" id="{39E6B6D9-60DC-4FB5-AEB3-2F1EBC18EA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56743"/>
    <xdr:sp macro="" textlink="">
      <xdr:nvSpPr>
        <xdr:cNvPr id="3758" name="Text Box 15">
          <a:extLst>
            <a:ext uri="{FF2B5EF4-FFF2-40B4-BE49-F238E27FC236}">
              <a16:creationId xmlns:a16="http://schemas.microsoft.com/office/drawing/2014/main" id="{A9D5D5C8-93BE-4C5A-90CF-D455E6F5416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442269"/>
    <xdr:sp macro="" textlink="">
      <xdr:nvSpPr>
        <xdr:cNvPr id="3759" name="Text Box 15">
          <a:extLst>
            <a:ext uri="{FF2B5EF4-FFF2-40B4-BE49-F238E27FC236}">
              <a16:creationId xmlns:a16="http://schemas.microsoft.com/office/drawing/2014/main" id="{2861185A-1FBC-44AB-B9A8-01E3A79B1C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504825</xdr:rowOff>
    </xdr:from>
    <xdr:ext cx="95250" cy="442269"/>
    <xdr:sp macro="" textlink="">
      <xdr:nvSpPr>
        <xdr:cNvPr id="3760" name="Text Box 15">
          <a:extLst>
            <a:ext uri="{FF2B5EF4-FFF2-40B4-BE49-F238E27FC236}">
              <a16:creationId xmlns:a16="http://schemas.microsoft.com/office/drawing/2014/main" id="{ECB3B6C8-2B2E-40FD-8342-3D0834B331B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3761" name="Text Box 15">
          <a:extLst>
            <a:ext uri="{FF2B5EF4-FFF2-40B4-BE49-F238E27FC236}">
              <a16:creationId xmlns:a16="http://schemas.microsoft.com/office/drawing/2014/main" id="{1C98A625-E21F-4022-BC1D-0EB0C947919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3762" name="Text Box 15">
          <a:extLst>
            <a:ext uri="{FF2B5EF4-FFF2-40B4-BE49-F238E27FC236}">
              <a16:creationId xmlns:a16="http://schemas.microsoft.com/office/drawing/2014/main" id="{02CDC77C-260E-4B45-8113-F1E9C6C44E9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213632"/>
    <xdr:sp macro="" textlink="">
      <xdr:nvSpPr>
        <xdr:cNvPr id="3763" name="Text Box 15">
          <a:extLst>
            <a:ext uri="{FF2B5EF4-FFF2-40B4-BE49-F238E27FC236}">
              <a16:creationId xmlns:a16="http://schemas.microsoft.com/office/drawing/2014/main" id="{593A48F9-93B5-4A1F-82B8-BF9F25E2A601}"/>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64" name="Text Box 16">
          <a:extLst>
            <a:ext uri="{FF2B5EF4-FFF2-40B4-BE49-F238E27FC236}">
              <a16:creationId xmlns:a16="http://schemas.microsoft.com/office/drawing/2014/main" id="{E01AF9D4-2C4B-4B41-A1FC-F99C74C6CB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65" name="Text Box 17">
          <a:extLst>
            <a:ext uri="{FF2B5EF4-FFF2-40B4-BE49-F238E27FC236}">
              <a16:creationId xmlns:a16="http://schemas.microsoft.com/office/drawing/2014/main" id="{EEC659CA-76C2-4C2D-BFB6-997A0D2757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66" name="Text Box 18">
          <a:extLst>
            <a:ext uri="{FF2B5EF4-FFF2-40B4-BE49-F238E27FC236}">
              <a16:creationId xmlns:a16="http://schemas.microsoft.com/office/drawing/2014/main" id="{3320AF65-338A-41FA-8993-9AE0E32445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67" name="Text Box 19">
          <a:extLst>
            <a:ext uri="{FF2B5EF4-FFF2-40B4-BE49-F238E27FC236}">
              <a16:creationId xmlns:a16="http://schemas.microsoft.com/office/drawing/2014/main" id="{C3870FD4-45D9-42C9-A41B-06C3DDD48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68" name="Text Box 16">
          <a:extLst>
            <a:ext uri="{FF2B5EF4-FFF2-40B4-BE49-F238E27FC236}">
              <a16:creationId xmlns:a16="http://schemas.microsoft.com/office/drawing/2014/main" id="{3722E533-F250-4516-84D6-FC91100B27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69" name="Text Box 17">
          <a:extLst>
            <a:ext uri="{FF2B5EF4-FFF2-40B4-BE49-F238E27FC236}">
              <a16:creationId xmlns:a16="http://schemas.microsoft.com/office/drawing/2014/main" id="{CBAB7CFF-6180-488D-A181-8F88E404DD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70" name="Text Box 18">
          <a:extLst>
            <a:ext uri="{FF2B5EF4-FFF2-40B4-BE49-F238E27FC236}">
              <a16:creationId xmlns:a16="http://schemas.microsoft.com/office/drawing/2014/main" id="{EBEA9E7C-8905-4641-9B74-6DD69CB675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71" name="Text Box 19">
          <a:extLst>
            <a:ext uri="{FF2B5EF4-FFF2-40B4-BE49-F238E27FC236}">
              <a16:creationId xmlns:a16="http://schemas.microsoft.com/office/drawing/2014/main" id="{5294F032-24A4-4D82-A609-56432255A7C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3772" name="Text Box 16">
          <a:extLst>
            <a:ext uri="{FF2B5EF4-FFF2-40B4-BE49-F238E27FC236}">
              <a16:creationId xmlns:a16="http://schemas.microsoft.com/office/drawing/2014/main" id="{A7BB5F96-447D-4D49-BDA7-197D9DBFC6E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3773" name="Text Box 17">
          <a:extLst>
            <a:ext uri="{FF2B5EF4-FFF2-40B4-BE49-F238E27FC236}">
              <a16:creationId xmlns:a16="http://schemas.microsoft.com/office/drawing/2014/main" id="{EC91B274-6C0D-489E-BA4E-4C3F70D8A6A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3774" name="Text Box 18">
          <a:extLst>
            <a:ext uri="{FF2B5EF4-FFF2-40B4-BE49-F238E27FC236}">
              <a16:creationId xmlns:a16="http://schemas.microsoft.com/office/drawing/2014/main" id="{41176413-8CDA-4166-9228-F4D59FF23B9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3775" name="Text Box 19">
          <a:extLst>
            <a:ext uri="{FF2B5EF4-FFF2-40B4-BE49-F238E27FC236}">
              <a16:creationId xmlns:a16="http://schemas.microsoft.com/office/drawing/2014/main" id="{06CA03BF-BB0A-4684-A07E-AF09C3BEF8F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014"/>
    <xdr:sp macro="" textlink="">
      <xdr:nvSpPr>
        <xdr:cNvPr id="3776" name="Text Box 15">
          <a:extLst>
            <a:ext uri="{FF2B5EF4-FFF2-40B4-BE49-F238E27FC236}">
              <a16:creationId xmlns:a16="http://schemas.microsoft.com/office/drawing/2014/main" id="{7FFBBB66-BAF8-422A-8E61-4F19BCFFA1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77" name="Text Box 16">
          <a:extLst>
            <a:ext uri="{FF2B5EF4-FFF2-40B4-BE49-F238E27FC236}">
              <a16:creationId xmlns:a16="http://schemas.microsoft.com/office/drawing/2014/main" id="{1E73957B-E2E5-446A-B089-CF46606008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78" name="Text Box 17">
          <a:extLst>
            <a:ext uri="{FF2B5EF4-FFF2-40B4-BE49-F238E27FC236}">
              <a16:creationId xmlns:a16="http://schemas.microsoft.com/office/drawing/2014/main" id="{FCA26FF5-B0E0-480E-9A95-31811FA182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79" name="Text Box 18">
          <a:extLst>
            <a:ext uri="{FF2B5EF4-FFF2-40B4-BE49-F238E27FC236}">
              <a16:creationId xmlns:a16="http://schemas.microsoft.com/office/drawing/2014/main" id="{78259F58-9C4A-4AD9-804B-770C2E5461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80" name="Text Box 19">
          <a:extLst>
            <a:ext uri="{FF2B5EF4-FFF2-40B4-BE49-F238E27FC236}">
              <a16:creationId xmlns:a16="http://schemas.microsoft.com/office/drawing/2014/main" id="{C6D06A78-2A76-4E1D-AA5E-519BFD9476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88</xdr:row>
      <xdr:rowOff>504825</xdr:rowOff>
    </xdr:from>
    <xdr:ext cx="95250" cy="442269"/>
    <xdr:sp macro="" textlink="">
      <xdr:nvSpPr>
        <xdr:cNvPr id="3781" name="Text Box 15">
          <a:extLst>
            <a:ext uri="{FF2B5EF4-FFF2-40B4-BE49-F238E27FC236}">
              <a16:creationId xmlns:a16="http://schemas.microsoft.com/office/drawing/2014/main" id="{52F75381-4E04-4048-B198-2D5795813DC3}"/>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82" name="Text Box 16">
          <a:extLst>
            <a:ext uri="{FF2B5EF4-FFF2-40B4-BE49-F238E27FC236}">
              <a16:creationId xmlns:a16="http://schemas.microsoft.com/office/drawing/2014/main" id="{F8AC5C1E-065A-485D-8673-016096579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83" name="Text Box 17">
          <a:extLst>
            <a:ext uri="{FF2B5EF4-FFF2-40B4-BE49-F238E27FC236}">
              <a16:creationId xmlns:a16="http://schemas.microsoft.com/office/drawing/2014/main" id="{A550E9C2-9E1F-48BC-A2D5-9973043CD1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84" name="Text Box 18">
          <a:extLst>
            <a:ext uri="{FF2B5EF4-FFF2-40B4-BE49-F238E27FC236}">
              <a16:creationId xmlns:a16="http://schemas.microsoft.com/office/drawing/2014/main" id="{F6B244EE-88A1-42D6-8AAB-8951067635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85" name="Text Box 16">
          <a:extLst>
            <a:ext uri="{FF2B5EF4-FFF2-40B4-BE49-F238E27FC236}">
              <a16:creationId xmlns:a16="http://schemas.microsoft.com/office/drawing/2014/main" id="{BBFF8D6A-5300-42FE-ACD0-301927C834E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86" name="Text Box 17">
          <a:extLst>
            <a:ext uri="{FF2B5EF4-FFF2-40B4-BE49-F238E27FC236}">
              <a16:creationId xmlns:a16="http://schemas.microsoft.com/office/drawing/2014/main" id="{68739D26-33A8-4B51-ADBA-93C4DB85E3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87" name="Text Box 18">
          <a:extLst>
            <a:ext uri="{FF2B5EF4-FFF2-40B4-BE49-F238E27FC236}">
              <a16:creationId xmlns:a16="http://schemas.microsoft.com/office/drawing/2014/main" id="{F872A707-4C6A-4FDB-BFE9-FD8C626CC5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88" name="Text Box 19">
          <a:extLst>
            <a:ext uri="{FF2B5EF4-FFF2-40B4-BE49-F238E27FC236}">
              <a16:creationId xmlns:a16="http://schemas.microsoft.com/office/drawing/2014/main" id="{2DECEE72-C8AE-45AB-8F8E-0FC3792567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89" name="Text Box 16">
          <a:extLst>
            <a:ext uri="{FF2B5EF4-FFF2-40B4-BE49-F238E27FC236}">
              <a16:creationId xmlns:a16="http://schemas.microsoft.com/office/drawing/2014/main" id="{1F00093C-C771-4687-AF53-9A3881110D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90" name="Text Box 17">
          <a:extLst>
            <a:ext uri="{FF2B5EF4-FFF2-40B4-BE49-F238E27FC236}">
              <a16:creationId xmlns:a16="http://schemas.microsoft.com/office/drawing/2014/main" id="{7308DDED-5898-4FD9-AFED-C1F414E75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791" name="Text Box 18">
          <a:extLst>
            <a:ext uri="{FF2B5EF4-FFF2-40B4-BE49-F238E27FC236}">
              <a16:creationId xmlns:a16="http://schemas.microsoft.com/office/drawing/2014/main" id="{AC1AA303-C204-4BDA-B822-66BD65921FD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90</xdr:row>
      <xdr:rowOff>170392</xdr:rowOff>
    </xdr:from>
    <xdr:ext cx="95250" cy="213632"/>
    <xdr:sp macro="" textlink="">
      <xdr:nvSpPr>
        <xdr:cNvPr id="3792" name="Text Box 15">
          <a:extLst>
            <a:ext uri="{FF2B5EF4-FFF2-40B4-BE49-F238E27FC236}">
              <a16:creationId xmlns:a16="http://schemas.microsoft.com/office/drawing/2014/main" id="{3549BCC9-8FFE-47EF-9CC6-BB683F78ABC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93" name="Text Box 16">
          <a:extLst>
            <a:ext uri="{FF2B5EF4-FFF2-40B4-BE49-F238E27FC236}">
              <a16:creationId xmlns:a16="http://schemas.microsoft.com/office/drawing/2014/main" id="{D6F17A71-D30B-4578-B3C3-DE2BE7C7B29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94" name="Text Box 17">
          <a:extLst>
            <a:ext uri="{FF2B5EF4-FFF2-40B4-BE49-F238E27FC236}">
              <a16:creationId xmlns:a16="http://schemas.microsoft.com/office/drawing/2014/main" id="{A2F0D098-961B-430C-811B-47E7D263A7E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95" name="Text Box 18">
          <a:extLst>
            <a:ext uri="{FF2B5EF4-FFF2-40B4-BE49-F238E27FC236}">
              <a16:creationId xmlns:a16="http://schemas.microsoft.com/office/drawing/2014/main" id="{E049B4AD-EC7C-4CB3-8784-E6FB1A9658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796" name="Text Box 19">
          <a:extLst>
            <a:ext uri="{FF2B5EF4-FFF2-40B4-BE49-F238E27FC236}">
              <a16:creationId xmlns:a16="http://schemas.microsoft.com/office/drawing/2014/main" id="{E6D50177-E7C7-4DBE-A838-A4902F2A66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97" name="Text Box 16">
          <a:extLst>
            <a:ext uri="{FF2B5EF4-FFF2-40B4-BE49-F238E27FC236}">
              <a16:creationId xmlns:a16="http://schemas.microsoft.com/office/drawing/2014/main" id="{A2C9ACC9-0A0C-4417-BC18-C5E7E0842C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98" name="Text Box 17">
          <a:extLst>
            <a:ext uri="{FF2B5EF4-FFF2-40B4-BE49-F238E27FC236}">
              <a16:creationId xmlns:a16="http://schemas.microsoft.com/office/drawing/2014/main" id="{E3BFDFFA-6264-4C85-9476-F4AFD420FD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799" name="Text Box 18">
          <a:extLst>
            <a:ext uri="{FF2B5EF4-FFF2-40B4-BE49-F238E27FC236}">
              <a16:creationId xmlns:a16="http://schemas.microsoft.com/office/drawing/2014/main" id="{BFE4E159-4676-4786-9F94-1B8417C81DD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800" name="Text Box 19">
          <a:extLst>
            <a:ext uri="{FF2B5EF4-FFF2-40B4-BE49-F238E27FC236}">
              <a16:creationId xmlns:a16="http://schemas.microsoft.com/office/drawing/2014/main" id="{BCB14EA3-6CE8-4E7D-A179-3736D48D431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3801" name="Text Box 16">
          <a:extLst>
            <a:ext uri="{FF2B5EF4-FFF2-40B4-BE49-F238E27FC236}">
              <a16:creationId xmlns:a16="http://schemas.microsoft.com/office/drawing/2014/main" id="{6DCB4C46-3F17-4780-BCFA-E3D6E8B7CCB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3802" name="Text Box 17">
          <a:extLst>
            <a:ext uri="{FF2B5EF4-FFF2-40B4-BE49-F238E27FC236}">
              <a16:creationId xmlns:a16="http://schemas.microsoft.com/office/drawing/2014/main" id="{08A9AB6C-10ED-4278-AF84-DC69BBDB339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3803" name="Text Box 18">
          <a:extLst>
            <a:ext uri="{FF2B5EF4-FFF2-40B4-BE49-F238E27FC236}">
              <a16:creationId xmlns:a16="http://schemas.microsoft.com/office/drawing/2014/main" id="{EAFA30A2-2B1D-45ED-8A61-EFC8D97643F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87</xdr:row>
      <xdr:rowOff>0</xdr:rowOff>
    </xdr:from>
    <xdr:ext cx="95250" cy="171450"/>
    <xdr:sp macro="" textlink="">
      <xdr:nvSpPr>
        <xdr:cNvPr id="3804" name="Text Box 19">
          <a:extLst>
            <a:ext uri="{FF2B5EF4-FFF2-40B4-BE49-F238E27FC236}">
              <a16:creationId xmlns:a16="http://schemas.microsoft.com/office/drawing/2014/main" id="{CB703499-B227-4871-8968-E684AAD142B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014"/>
    <xdr:sp macro="" textlink="">
      <xdr:nvSpPr>
        <xdr:cNvPr id="3805" name="Text Box 15">
          <a:extLst>
            <a:ext uri="{FF2B5EF4-FFF2-40B4-BE49-F238E27FC236}">
              <a16:creationId xmlns:a16="http://schemas.microsoft.com/office/drawing/2014/main" id="{2823DF4A-0DD5-4DA0-AABB-0964EA6F801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806" name="Text Box 16">
          <a:extLst>
            <a:ext uri="{FF2B5EF4-FFF2-40B4-BE49-F238E27FC236}">
              <a16:creationId xmlns:a16="http://schemas.microsoft.com/office/drawing/2014/main" id="{EAE61991-5957-4D9E-8D8D-733294BDD4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807" name="Text Box 17">
          <a:extLst>
            <a:ext uri="{FF2B5EF4-FFF2-40B4-BE49-F238E27FC236}">
              <a16:creationId xmlns:a16="http://schemas.microsoft.com/office/drawing/2014/main" id="{8B69381A-55B5-46EC-AC03-C634FD1D911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808" name="Text Box 18">
          <a:extLst>
            <a:ext uri="{FF2B5EF4-FFF2-40B4-BE49-F238E27FC236}">
              <a16:creationId xmlns:a16="http://schemas.microsoft.com/office/drawing/2014/main" id="{066237A3-89D9-4AA0-BC20-0B95FE3550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809" name="Text Box 19">
          <a:extLst>
            <a:ext uri="{FF2B5EF4-FFF2-40B4-BE49-F238E27FC236}">
              <a16:creationId xmlns:a16="http://schemas.microsoft.com/office/drawing/2014/main" id="{B887559E-D83B-4CF2-8136-81FF751F71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810" name="Text Box 16">
          <a:extLst>
            <a:ext uri="{FF2B5EF4-FFF2-40B4-BE49-F238E27FC236}">
              <a16:creationId xmlns:a16="http://schemas.microsoft.com/office/drawing/2014/main" id="{E2E37512-0824-4BF2-9EFC-BD52CA888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811" name="Text Box 17">
          <a:extLst>
            <a:ext uri="{FF2B5EF4-FFF2-40B4-BE49-F238E27FC236}">
              <a16:creationId xmlns:a16="http://schemas.microsoft.com/office/drawing/2014/main" id="{57425478-42F9-440A-A1DA-B85AFB845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90</xdr:row>
      <xdr:rowOff>15875</xdr:rowOff>
    </xdr:from>
    <xdr:ext cx="95250" cy="171450"/>
    <xdr:sp macro="" textlink="">
      <xdr:nvSpPr>
        <xdr:cNvPr id="3812" name="Text Box 18">
          <a:extLst>
            <a:ext uri="{FF2B5EF4-FFF2-40B4-BE49-F238E27FC236}">
              <a16:creationId xmlns:a16="http://schemas.microsoft.com/office/drawing/2014/main" id="{E9E60201-4F0B-40FA-A3F5-F4D96D018224}"/>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813" name="Text Box 16">
          <a:extLst>
            <a:ext uri="{FF2B5EF4-FFF2-40B4-BE49-F238E27FC236}">
              <a16:creationId xmlns:a16="http://schemas.microsoft.com/office/drawing/2014/main" id="{CCFB344E-73C9-4CC8-8583-471E4498D07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814" name="Text Box 17">
          <a:extLst>
            <a:ext uri="{FF2B5EF4-FFF2-40B4-BE49-F238E27FC236}">
              <a16:creationId xmlns:a16="http://schemas.microsoft.com/office/drawing/2014/main" id="{214E556E-3E70-4FB6-936C-52752D5F91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815" name="Text Box 18">
          <a:extLst>
            <a:ext uri="{FF2B5EF4-FFF2-40B4-BE49-F238E27FC236}">
              <a16:creationId xmlns:a16="http://schemas.microsoft.com/office/drawing/2014/main" id="{D1A43D9E-B8AB-4413-98CC-4BE72A10E3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816" name="Text Box 19">
          <a:extLst>
            <a:ext uri="{FF2B5EF4-FFF2-40B4-BE49-F238E27FC236}">
              <a16:creationId xmlns:a16="http://schemas.microsoft.com/office/drawing/2014/main" id="{63C017E5-1433-4A1B-868D-AB7873705A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817" name="Text Box 16">
          <a:extLst>
            <a:ext uri="{FF2B5EF4-FFF2-40B4-BE49-F238E27FC236}">
              <a16:creationId xmlns:a16="http://schemas.microsoft.com/office/drawing/2014/main" id="{7B821747-DC46-4711-8555-C0F0B9F2EF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90</xdr:row>
      <xdr:rowOff>170392</xdr:rowOff>
    </xdr:from>
    <xdr:ext cx="95250" cy="213632"/>
    <xdr:sp macro="" textlink="">
      <xdr:nvSpPr>
        <xdr:cNvPr id="3818" name="Text Box 15">
          <a:extLst>
            <a:ext uri="{FF2B5EF4-FFF2-40B4-BE49-F238E27FC236}">
              <a16:creationId xmlns:a16="http://schemas.microsoft.com/office/drawing/2014/main" id="{69FA6F25-B076-4EBA-8D14-F4DD4B05A385}"/>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1</xdr:colOff>
      <xdr:row>0</xdr:row>
      <xdr:rowOff>0</xdr:rowOff>
    </xdr:from>
    <xdr:to>
      <xdr:col>0</xdr:col>
      <xdr:colOff>1276351</xdr:colOff>
      <xdr:row>2</xdr:row>
      <xdr:rowOff>19050</xdr:rowOff>
    </xdr:to>
    <xdr:pic>
      <xdr:nvPicPr>
        <xdr:cNvPr id="2" name="Imagen 1">
          <a:extLst>
            <a:ext uri="{FF2B5EF4-FFF2-40B4-BE49-F238E27FC236}">
              <a16:creationId xmlns:a16="http://schemas.microsoft.com/office/drawing/2014/main" id="{4342DC37-78CE-4DFB-9F5B-E2B39207525C}"/>
            </a:ext>
          </a:extLst>
        </xdr:cNvPr>
        <xdr:cNvPicPr>
          <a:picLocks noChangeAspect="1"/>
        </xdr:cNvPicPr>
      </xdr:nvPicPr>
      <xdr:blipFill>
        <a:blip xmlns:r="http://schemas.openxmlformats.org/officeDocument/2006/relationships" r:embed="rId1"/>
        <a:stretch>
          <a:fillRect/>
        </a:stretch>
      </xdr:blipFill>
      <xdr:spPr>
        <a:xfrm>
          <a:off x="1" y="0"/>
          <a:ext cx="1276350" cy="628650"/>
        </a:xfrm>
        <a:prstGeom prst="rect">
          <a:avLst/>
        </a:prstGeom>
      </xdr:spPr>
    </xdr:pic>
    <xdr:clientData/>
  </xdr:twoCellAnchor>
  <xdr:oneCellAnchor>
    <xdr:from>
      <xdr:col>9</xdr:col>
      <xdr:colOff>1152525</xdr:colOff>
      <xdr:row>11</xdr:row>
      <xdr:rowOff>0</xdr:rowOff>
    </xdr:from>
    <xdr:ext cx="95250" cy="171450"/>
    <xdr:sp macro="" textlink="">
      <xdr:nvSpPr>
        <xdr:cNvPr id="3" name="Text Box 16">
          <a:extLst>
            <a:ext uri="{FF2B5EF4-FFF2-40B4-BE49-F238E27FC236}">
              <a16:creationId xmlns:a16="http://schemas.microsoft.com/office/drawing/2014/main" id="{489CAB22-19AC-44DC-A053-EF8A267770AF}"/>
            </a:ext>
          </a:extLst>
        </xdr:cNvPr>
        <xdr:cNvSpPr txBox="1">
          <a:spLocks noChangeArrowheads="1"/>
        </xdr:cNvSpPr>
      </xdr:nvSpPr>
      <xdr:spPr bwMode="auto">
        <a:xfrm>
          <a:off x="13846629" y="628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xdr:row>
      <xdr:rowOff>0</xdr:rowOff>
    </xdr:from>
    <xdr:ext cx="95250" cy="171450"/>
    <xdr:sp macro="" textlink="">
      <xdr:nvSpPr>
        <xdr:cNvPr id="4" name="Text Box 17">
          <a:extLst>
            <a:ext uri="{FF2B5EF4-FFF2-40B4-BE49-F238E27FC236}">
              <a16:creationId xmlns:a16="http://schemas.microsoft.com/office/drawing/2014/main" id="{B86F6B57-0474-4277-84D2-86174BFFD199}"/>
            </a:ext>
          </a:extLst>
        </xdr:cNvPr>
        <xdr:cNvSpPr txBox="1">
          <a:spLocks noChangeArrowheads="1"/>
        </xdr:cNvSpPr>
      </xdr:nvSpPr>
      <xdr:spPr bwMode="auto">
        <a:xfrm>
          <a:off x="13846629" y="628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xdr:row>
      <xdr:rowOff>0</xdr:rowOff>
    </xdr:from>
    <xdr:ext cx="95250" cy="171450"/>
    <xdr:sp macro="" textlink="">
      <xdr:nvSpPr>
        <xdr:cNvPr id="5" name="Text Box 18">
          <a:extLst>
            <a:ext uri="{FF2B5EF4-FFF2-40B4-BE49-F238E27FC236}">
              <a16:creationId xmlns:a16="http://schemas.microsoft.com/office/drawing/2014/main" id="{CFCC6D16-262A-4B6C-B370-F84640256008}"/>
            </a:ext>
          </a:extLst>
        </xdr:cNvPr>
        <xdr:cNvSpPr txBox="1">
          <a:spLocks noChangeArrowheads="1"/>
        </xdr:cNvSpPr>
      </xdr:nvSpPr>
      <xdr:spPr bwMode="auto">
        <a:xfrm>
          <a:off x="13846629" y="628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xdr:row>
      <xdr:rowOff>0</xdr:rowOff>
    </xdr:from>
    <xdr:ext cx="95250" cy="171450"/>
    <xdr:sp macro="" textlink="">
      <xdr:nvSpPr>
        <xdr:cNvPr id="6" name="Text Box 19">
          <a:extLst>
            <a:ext uri="{FF2B5EF4-FFF2-40B4-BE49-F238E27FC236}">
              <a16:creationId xmlns:a16="http://schemas.microsoft.com/office/drawing/2014/main" id="{35D37743-BEE8-448F-B7C4-2041CECD6131}"/>
            </a:ext>
          </a:extLst>
        </xdr:cNvPr>
        <xdr:cNvSpPr txBox="1">
          <a:spLocks noChangeArrowheads="1"/>
        </xdr:cNvSpPr>
      </xdr:nvSpPr>
      <xdr:spPr bwMode="auto">
        <a:xfrm>
          <a:off x="13846629" y="628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xdr:row>
      <xdr:rowOff>504825</xdr:rowOff>
    </xdr:from>
    <xdr:ext cx="95250" cy="442269"/>
    <xdr:sp macro="" textlink="">
      <xdr:nvSpPr>
        <xdr:cNvPr id="7" name="Text Box 15">
          <a:extLst>
            <a:ext uri="{FF2B5EF4-FFF2-40B4-BE49-F238E27FC236}">
              <a16:creationId xmlns:a16="http://schemas.microsoft.com/office/drawing/2014/main" id="{2E060852-D23E-4D13-A2C2-7A9A9D8C2F39}"/>
            </a:ext>
          </a:extLst>
        </xdr:cNvPr>
        <xdr:cNvSpPr txBox="1">
          <a:spLocks noChangeArrowheads="1"/>
        </xdr:cNvSpPr>
      </xdr:nvSpPr>
      <xdr:spPr bwMode="auto">
        <a:xfrm>
          <a:off x="13846629" y="67913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xdr:row>
      <xdr:rowOff>0</xdr:rowOff>
    </xdr:from>
    <xdr:ext cx="95250" cy="171450"/>
    <xdr:sp macro="" textlink="">
      <xdr:nvSpPr>
        <xdr:cNvPr id="8" name="Text Box 16">
          <a:extLst>
            <a:ext uri="{FF2B5EF4-FFF2-40B4-BE49-F238E27FC236}">
              <a16:creationId xmlns:a16="http://schemas.microsoft.com/office/drawing/2014/main" id="{637110A9-462A-496B-835D-DFEA0CC9F388}"/>
            </a:ext>
          </a:extLst>
        </xdr:cNvPr>
        <xdr:cNvSpPr txBox="1">
          <a:spLocks noChangeArrowheads="1"/>
        </xdr:cNvSpPr>
      </xdr:nvSpPr>
      <xdr:spPr bwMode="auto">
        <a:xfrm>
          <a:off x="13846629" y="628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xdr:row>
      <xdr:rowOff>0</xdr:rowOff>
    </xdr:from>
    <xdr:ext cx="95250" cy="171450"/>
    <xdr:sp macro="" textlink="">
      <xdr:nvSpPr>
        <xdr:cNvPr id="10" name="Text Box 17">
          <a:extLst>
            <a:ext uri="{FF2B5EF4-FFF2-40B4-BE49-F238E27FC236}">
              <a16:creationId xmlns:a16="http://schemas.microsoft.com/office/drawing/2014/main" id="{A6D9D420-47BB-489E-899C-399E8EFF79C7}"/>
            </a:ext>
          </a:extLst>
        </xdr:cNvPr>
        <xdr:cNvSpPr txBox="1">
          <a:spLocks noChangeArrowheads="1"/>
        </xdr:cNvSpPr>
      </xdr:nvSpPr>
      <xdr:spPr bwMode="auto">
        <a:xfrm>
          <a:off x="13846629" y="628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11</xdr:row>
      <xdr:rowOff>15875</xdr:rowOff>
    </xdr:from>
    <xdr:ext cx="95250" cy="171450"/>
    <xdr:sp macro="" textlink="">
      <xdr:nvSpPr>
        <xdr:cNvPr id="25" name="Text Box 18">
          <a:extLst>
            <a:ext uri="{FF2B5EF4-FFF2-40B4-BE49-F238E27FC236}">
              <a16:creationId xmlns:a16="http://schemas.microsoft.com/office/drawing/2014/main" id="{95B03272-5FBA-47D5-BBDD-35DEB162D047}"/>
            </a:ext>
          </a:extLst>
        </xdr:cNvPr>
        <xdr:cNvSpPr txBox="1">
          <a:spLocks noChangeArrowheads="1"/>
        </xdr:cNvSpPr>
      </xdr:nvSpPr>
      <xdr:spPr bwMode="auto">
        <a:xfrm>
          <a:off x="13838691" y="630237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xdr:row>
      <xdr:rowOff>504825</xdr:rowOff>
    </xdr:from>
    <xdr:ext cx="95250" cy="213632"/>
    <xdr:sp macro="" textlink="">
      <xdr:nvSpPr>
        <xdr:cNvPr id="36" name="Text Box 15">
          <a:extLst>
            <a:ext uri="{FF2B5EF4-FFF2-40B4-BE49-F238E27FC236}">
              <a16:creationId xmlns:a16="http://schemas.microsoft.com/office/drawing/2014/main" id="{849828AB-62F2-4A09-92E5-A44AC1A1294F}"/>
            </a:ext>
          </a:extLst>
        </xdr:cNvPr>
        <xdr:cNvSpPr txBox="1">
          <a:spLocks noChangeArrowheads="1"/>
        </xdr:cNvSpPr>
      </xdr:nvSpPr>
      <xdr:spPr bwMode="auto">
        <a:xfrm>
          <a:off x="13846629" y="67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37" name="Text Box 16">
          <a:extLst>
            <a:ext uri="{FF2B5EF4-FFF2-40B4-BE49-F238E27FC236}">
              <a16:creationId xmlns:a16="http://schemas.microsoft.com/office/drawing/2014/main" id="{EB9F99AD-C452-4D90-B075-9C41C52CF122}"/>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38" name="Text Box 17">
          <a:extLst>
            <a:ext uri="{FF2B5EF4-FFF2-40B4-BE49-F238E27FC236}">
              <a16:creationId xmlns:a16="http://schemas.microsoft.com/office/drawing/2014/main" id="{26A24EF0-7C26-48DC-9F73-2CC343AA51F0}"/>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39" name="Text Box 18">
          <a:extLst>
            <a:ext uri="{FF2B5EF4-FFF2-40B4-BE49-F238E27FC236}">
              <a16:creationId xmlns:a16="http://schemas.microsoft.com/office/drawing/2014/main" id="{645CE9CD-CC8B-473A-A5A4-F225B1408E37}"/>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40" name="Text Box 19">
          <a:extLst>
            <a:ext uri="{FF2B5EF4-FFF2-40B4-BE49-F238E27FC236}">
              <a16:creationId xmlns:a16="http://schemas.microsoft.com/office/drawing/2014/main" id="{6B9130EF-1AF4-4C33-89E1-8E90F1309654}"/>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763" name="Text Box 16">
          <a:extLst>
            <a:ext uri="{FF2B5EF4-FFF2-40B4-BE49-F238E27FC236}">
              <a16:creationId xmlns:a16="http://schemas.microsoft.com/office/drawing/2014/main" id="{1D2ACA5F-E40F-419D-8FD3-D30A4B4A1D19}"/>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781" name="Text Box 17">
          <a:extLst>
            <a:ext uri="{FF2B5EF4-FFF2-40B4-BE49-F238E27FC236}">
              <a16:creationId xmlns:a16="http://schemas.microsoft.com/office/drawing/2014/main" id="{37EFEF90-C6AF-4C3F-B6D6-E494AE2D5B06}"/>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790" name="Text Box 18">
          <a:extLst>
            <a:ext uri="{FF2B5EF4-FFF2-40B4-BE49-F238E27FC236}">
              <a16:creationId xmlns:a16="http://schemas.microsoft.com/office/drawing/2014/main" id="{8C631C90-CD43-41EB-82D4-C82D50551995}"/>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504825</xdr:rowOff>
    </xdr:from>
    <xdr:ext cx="95250" cy="442269"/>
    <xdr:sp macro="" textlink="">
      <xdr:nvSpPr>
        <xdr:cNvPr id="791" name="Text Box 15">
          <a:extLst>
            <a:ext uri="{FF2B5EF4-FFF2-40B4-BE49-F238E27FC236}">
              <a16:creationId xmlns:a16="http://schemas.microsoft.com/office/drawing/2014/main" id="{F517BF29-2AE5-45F6-85DA-6449A36E2096}"/>
            </a:ext>
          </a:extLst>
        </xdr:cNvPr>
        <xdr:cNvSpPr txBox="1">
          <a:spLocks noChangeArrowheads="1"/>
        </xdr:cNvSpPr>
      </xdr:nvSpPr>
      <xdr:spPr bwMode="auto">
        <a:xfrm>
          <a:off x="13846629" y="121797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xdr:row>
      <xdr:rowOff>170392</xdr:rowOff>
    </xdr:from>
    <xdr:ext cx="95250" cy="213632"/>
    <xdr:sp macro="" textlink="">
      <xdr:nvSpPr>
        <xdr:cNvPr id="835" name="Text Box 15">
          <a:extLst>
            <a:ext uri="{FF2B5EF4-FFF2-40B4-BE49-F238E27FC236}">
              <a16:creationId xmlns:a16="http://schemas.microsoft.com/office/drawing/2014/main" id="{111B7886-7B5E-4264-A7A5-98F3DB68579F}"/>
            </a:ext>
          </a:extLst>
        </xdr:cNvPr>
        <xdr:cNvSpPr txBox="1">
          <a:spLocks noChangeArrowheads="1"/>
        </xdr:cNvSpPr>
      </xdr:nvSpPr>
      <xdr:spPr bwMode="auto">
        <a:xfrm>
          <a:off x="13880646" y="1184532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840" name="Text Box 16">
          <a:extLst>
            <a:ext uri="{FF2B5EF4-FFF2-40B4-BE49-F238E27FC236}">
              <a16:creationId xmlns:a16="http://schemas.microsoft.com/office/drawing/2014/main" id="{F3D3E0DF-FA9B-4779-B805-34794A5C87DD}"/>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1164" name="Text Box 17">
          <a:extLst>
            <a:ext uri="{FF2B5EF4-FFF2-40B4-BE49-F238E27FC236}">
              <a16:creationId xmlns:a16="http://schemas.microsoft.com/office/drawing/2014/main" id="{38579541-8972-40EA-887F-5B9C6A51CF78}"/>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1180" name="Text Box 18">
          <a:extLst>
            <a:ext uri="{FF2B5EF4-FFF2-40B4-BE49-F238E27FC236}">
              <a16:creationId xmlns:a16="http://schemas.microsoft.com/office/drawing/2014/main" id="{44962896-E80D-4DF6-9E7A-4AD3C7A2FAC5}"/>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1181" name="Text Box 19">
          <a:extLst>
            <a:ext uri="{FF2B5EF4-FFF2-40B4-BE49-F238E27FC236}">
              <a16:creationId xmlns:a16="http://schemas.microsoft.com/office/drawing/2014/main" id="{3F9C7D3D-3AFF-4DB7-8FF4-AB460208D4CC}"/>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1182" name="Text Box 16">
          <a:extLst>
            <a:ext uri="{FF2B5EF4-FFF2-40B4-BE49-F238E27FC236}">
              <a16:creationId xmlns:a16="http://schemas.microsoft.com/office/drawing/2014/main" id="{88BBAEA6-C7AF-422B-BBC6-19291DDB8E04}"/>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0</xdr:rowOff>
    </xdr:from>
    <xdr:ext cx="95250" cy="171450"/>
    <xdr:sp macro="" textlink="">
      <xdr:nvSpPr>
        <xdr:cNvPr id="1183" name="Text Box 17">
          <a:extLst>
            <a:ext uri="{FF2B5EF4-FFF2-40B4-BE49-F238E27FC236}">
              <a16:creationId xmlns:a16="http://schemas.microsoft.com/office/drawing/2014/main" id="{163AA0AB-A776-479B-BBB3-7454C705FF1F}"/>
            </a:ext>
          </a:extLst>
        </xdr:cNvPr>
        <xdr:cNvSpPr txBox="1">
          <a:spLocks noChangeArrowheads="1"/>
        </xdr:cNvSpPr>
      </xdr:nvSpPr>
      <xdr:spPr bwMode="auto">
        <a:xfrm>
          <a:off x="13846629" y="11674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16</xdr:row>
      <xdr:rowOff>15875</xdr:rowOff>
    </xdr:from>
    <xdr:ext cx="95250" cy="171450"/>
    <xdr:sp macro="" textlink="">
      <xdr:nvSpPr>
        <xdr:cNvPr id="1190" name="Text Box 18">
          <a:extLst>
            <a:ext uri="{FF2B5EF4-FFF2-40B4-BE49-F238E27FC236}">
              <a16:creationId xmlns:a16="http://schemas.microsoft.com/office/drawing/2014/main" id="{4AB69EDC-3476-431B-A4F0-758FFDAB5574}"/>
            </a:ext>
          </a:extLst>
        </xdr:cNvPr>
        <xdr:cNvSpPr txBox="1">
          <a:spLocks noChangeArrowheads="1"/>
        </xdr:cNvSpPr>
      </xdr:nvSpPr>
      <xdr:spPr bwMode="auto">
        <a:xfrm>
          <a:off x="13838691" y="1169080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504825</xdr:rowOff>
    </xdr:from>
    <xdr:ext cx="95250" cy="442269"/>
    <xdr:sp macro="" textlink="">
      <xdr:nvSpPr>
        <xdr:cNvPr id="1473" name="Text Box 15">
          <a:extLst>
            <a:ext uri="{FF2B5EF4-FFF2-40B4-BE49-F238E27FC236}">
              <a16:creationId xmlns:a16="http://schemas.microsoft.com/office/drawing/2014/main" id="{F3003B23-1918-4CF2-B78E-50FC2B58306E}"/>
            </a:ext>
          </a:extLst>
        </xdr:cNvPr>
        <xdr:cNvSpPr txBox="1">
          <a:spLocks noChangeArrowheads="1"/>
        </xdr:cNvSpPr>
      </xdr:nvSpPr>
      <xdr:spPr bwMode="auto">
        <a:xfrm>
          <a:off x="13846629" y="121797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504825</xdr:rowOff>
    </xdr:from>
    <xdr:ext cx="95250" cy="213632"/>
    <xdr:sp macro="" textlink="">
      <xdr:nvSpPr>
        <xdr:cNvPr id="1497" name="Text Box 15">
          <a:extLst>
            <a:ext uri="{FF2B5EF4-FFF2-40B4-BE49-F238E27FC236}">
              <a16:creationId xmlns:a16="http://schemas.microsoft.com/office/drawing/2014/main" id="{6D192422-AC6C-46A2-9F5A-C78E14AC18E5}"/>
            </a:ext>
          </a:extLst>
        </xdr:cNvPr>
        <xdr:cNvSpPr txBox="1">
          <a:spLocks noChangeArrowheads="1"/>
        </xdr:cNvSpPr>
      </xdr:nvSpPr>
      <xdr:spPr bwMode="auto">
        <a:xfrm>
          <a:off x="13846629" y="12179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08" name="Text Box 16">
          <a:extLst>
            <a:ext uri="{FF2B5EF4-FFF2-40B4-BE49-F238E27FC236}">
              <a16:creationId xmlns:a16="http://schemas.microsoft.com/office/drawing/2014/main" id="{4A16261D-53D9-440E-AA28-A4B242280A5A}"/>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09" name="Text Box 17">
          <a:extLst>
            <a:ext uri="{FF2B5EF4-FFF2-40B4-BE49-F238E27FC236}">
              <a16:creationId xmlns:a16="http://schemas.microsoft.com/office/drawing/2014/main" id="{FB1B30BC-FAE3-4989-A0F7-C53842F37840}"/>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10" name="Text Box 18">
          <a:extLst>
            <a:ext uri="{FF2B5EF4-FFF2-40B4-BE49-F238E27FC236}">
              <a16:creationId xmlns:a16="http://schemas.microsoft.com/office/drawing/2014/main" id="{CCD56AC3-DF48-48E4-8609-06C2E95C44CF}"/>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11" name="Text Box 19">
          <a:extLst>
            <a:ext uri="{FF2B5EF4-FFF2-40B4-BE49-F238E27FC236}">
              <a16:creationId xmlns:a16="http://schemas.microsoft.com/office/drawing/2014/main" id="{D9A4AB15-B313-4B42-B3CF-0EE5D9CFC038}"/>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12" name="Text Box 16">
          <a:extLst>
            <a:ext uri="{FF2B5EF4-FFF2-40B4-BE49-F238E27FC236}">
              <a16:creationId xmlns:a16="http://schemas.microsoft.com/office/drawing/2014/main" id="{51A61BA0-AF3B-4327-94B6-F12843325800}"/>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13" name="Text Box 17">
          <a:extLst>
            <a:ext uri="{FF2B5EF4-FFF2-40B4-BE49-F238E27FC236}">
              <a16:creationId xmlns:a16="http://schemas.microsoft.com/office/drawing/2014/main" id="{07B52636-3E58-4793-87D2-E385472542E5}"/>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14" name="Text Box 18">
          <a:extLst>
            <a:ext uri="{FF2B5EF4-FFF2-40B4-BE49-F238E27FC236}">
              <a16:creationId xmlns:a16="http://schemas.microsoft.com/office/drawing/2014/main" id="{D84E34D8-18AF-4F41-93F2-CF2A784AC299}"/>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15" name="Text Box 16">
          <a:extLst>
            <a:ext uri="{FF2B5EF4-FFF2-40B4-BE49-F238E27FC236}">
              <a16:creationId xmlns:a16="http://schemas.microsoft.com/office/drawing/2014/main" id="{6CB7DDC6-0477-4FF9-96B6-28CDB4B4BF84}"/>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16" name="Text Box 17">
          <a:extLst>
            <a:ext uri="{FF2B5EF4-FFF2-40B4-BE49-F238E27FC236}">
              <a16:creationId xmlns:a16="http://schemas.microsoft.com/office/drawing/2014/main" id="{7D10F5F3-DE0E-47F3-9D7C-119B2CD2050C}"/>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17" name="Text Box 18">
          <a:extLst>
            <a:ext uri="{FF2B5EF4-FFF2-40B4-BE49-F238E27FC236}">
              <a16:creationId xmlns:a16="http://schemas.microsoft.com/office/drawing/2014/main" id="{A0D88AB5-F8F7-452C-AFA3-24DEC3933A8C}"/>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18" name="Text Box 19">
          <a:extLst>
            <a:ext uri="{FF2B5EF4-FFF2-40B4-BE49-F238E27FC236}">
              <a16:creationId xmlns:a16="http://schemas.microsoft.com/office/drawing/2014/main" id="{2F9CBAF4-6DCE-4D9A-A7D0-CF610AF81AAD}"/>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19" name="Text Box 16">
          <a:extLst>
            <a:ext uri="{FF2B5EF4-FFF2-40B4-BE49-F238E27FC236}">
              <a16:creationId xmlns:a16="http://schemas.microsoft.com/office/drawing/2014/main" id="{CA7E7247-CB91-44E1-A20F-563D759EE102}"/>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20" name="Text Box 17">
          <a:extLst>
            <a:ext uri="{FF2B5EF4-FFF2-40B4-BE49-F238E27FC236}">
              <a16:creationId xmlns:a16="http://schemas.microsoft.com/office/drawing/2014/main" id="{5995F233-97B9-4574-A9A4-036AF71CBD4C}"/>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21" name="Text Box 18">
          <a:extLst>
            <a:ext uri="{FF2B5EF4-FFF2-40B4-BE49-F238E27FC236}">
              <a16:creationId xmlns:a16="http://schemas.microsoft.com/office/drawing/2014/main" id="{1542CBDE-D81D-4C3D-8AD4-4A4DFFFDA7F1}"/>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170392</xdr:rowOff>
    </xdr:from>
    <xdr:ext cx="95250" cy="213632"/>
    <xdr:sp macro="" textlink="">
      <xdr:nvSpPr>
        <xdr:cNvPr id="6222" name="Text Box 15">
          <a:extLst>
            <a:ext uri="{FF2B5EF4-FFF2-40B4-BE49-F238E27FC236}">
              <a16:creationId xmlns:a16="http://schemas.microsoft.com/office/drawing/2014/main" id="{85A3480F-2BE5-40E2-BA28-3336AA0AB1FD}"/>
            </a:ext>
          </a:extLst>
        </xdr:cNvPr>
        <xdr:cNvSpPr txBox="1">
          <a:spLocks noChangeArrowheads="1"/>
        </xdr:cNvSpPr>
      </xdr:nvSpPr>
      <xdr:spPr bwMode="auto">
        <a:xfrm>
          <a:off x="13880646" y="1677110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23" name="Text Box 16">
          <a:extLst>
            <a:ext uri="{FF2B5EF4-FFF2-40B4-BE49-F238E27FC236}">
              <a16:creationId xmlns:a16="http://schemas.microsoft.com/office/drawing/2014/main" id="{717F8CCA-A4EA-405D-9988-CA36931B89B0}"/>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24" name="Text Box 17">
          <a:extLst>
            <a:ext uri="{FF2B5EF4-FFF2-40B4-BE49-F238E27FC236}">
              <a16:creationId xmlns:a16="http://schemas.microsoft.com/office/drawing/2014/main" id="{9DCC51A5-735F-4733-A227-C4764DCBF656}"/>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25" name="Text Box 18">
          <a:extLst>
            <a:ext uri="{FF2B5EF4-FFF2-40B4-BE49-F238E27FC236}">
              <a16:creationId xmlns:a16="http://schemas.microsoft.com/office/drawing/2014/main" id="{BA8FA34B-E89F-4CA4-A0A4-0F734BCF2281}"/>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26" name="Text Box 19">
          <a:extLst>
            <a:ext uri="{FF2B5EF4-FFF2-40B4-BE49-F238E27FC236}">
              <a16:creationId xmlns:a16="http://schemas.microsoft.com/office/drawing/2014/main" id="{BF6ED4B6-F7B7-4D7C-A711-57EA2BD4A536}"/>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27" name="Text Box 16">
          <a:extLst>
            <a:ext uri="{FF2B5EF4-FFF2-40B4-BE49-F238E27FC236}">
              <a16:creationId xmlns:a16="http://schemas.microsoft.com/office/drawing/2014/main" id="{9D3655A3-9729-40BA-B4EF-93EA202600A3}"/>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6228" name="Text Box 17">
          <a:extLst>
            <a:ext uri="{FF2B5EF4-FFF2-40B4-BE49-F238E27FC236}">
              <a16:creationId xmlns:a16="http://schemas.microsoft.com/office/drawing/2014/main" id="{EC101FF3-B289-44A2-B056-677944540CD8}"/>
            </a:ext>
          </a:extLst>
        </xdr:cNvPr>
        <xdr:cNvSpPr txBox="1">
          <a:spLocks noChangeArrowheads="1"/>
        </xdr:cNvSpPr>
      </xdr:nvSpPr>
      <xdr:spPr bwMode="auto">
        <a:xfrm>
          <a:off x="13846629" y="166007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21</xdr:row>
      <xdr:rowOff>15875</xdr:rowOff>
    </xdr:from>
    <xdr:ext cx="95250" cy="171450"/>
    <xdr:sp macro="" textlink="">
      <xdr:nvSpPr>
        <xdr:cNvPr id="6229" name="Text Box 18">
          <a:extLst>
            <a:ext uri="{FF2B5EF4-FFF2-40B4-BE49-F238E27FC236}">
              <a16:creationId xmlns:a16="http://schemas.microsoft.com/office/drawing/2014/main" id="{8BAFCA49-2162-492D-BB27-A350F0E3CD6B}"/>
            </a:ext>
          </a:extLst>
        </xdr:cNvPr>
        <xdr:cNvSpPr txBox="1">
          <a:spLocks noChangeArrowheads="1"/>
        </xdr:cNvSpPr>
      </xdr:nvSpPr>
      <xdr:spPr bwMode="auto">
        <a:xfrm>
          <a:off x="13838691" y="1661658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6230" name="Text Box 15">
          <a:extLst>
            <a:ext uri="{FF2B5EF4-FFF2-40B4-BE49-F238E27FC236}">
              <a16:creationId xmlns:a16="http://schemas.microsoft.com/office/drawing/2014/main" id="{C5A2BB55-2E35-4849-AAC0-F1211C9119E0}"/>
            </a:ext>
          </a:extLst>
        </xdr:cNvPr>
        <xdr:cNvSpPr txBox="1">
          <a:spLocks noChangeArrowheads="1"/>
        </xdr:cNvSpPr>
      </xdr:nvSpPr>
      <xdr:spPr bwMode="auto">
        <a:xfrm>
          <a:off x="13846629" y="171055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170392</xdr:rowOff>
    </xdr:from>
    <xdr:ext cx="95250" cy="213632"/>
    <xdr:sp macro="" textlink="">
      <xdr:nvSpPr>
        <xdr:cNvPr id="6231" name="Text Box 15">
          <a:extLst>
            <a:ext uri="{FF2B5EF4-FFF2-40B4-BE49-F238E27FC236}">
              <a16:creationId xmlns:a16="http://schemas.microsoft.com/office/drawing/2014/main" id="{11C017C4-2477-42B6-8354-86FE43789EAE}"/>
            </a:ext>
          </a:extLst>
        </xdr:cNvPr>
        <xdr:cNvSpPr txBox="1">
          <a:spLocks noChangeArrowheads="1"/>
        </xdr:cNvSpPr>
      </xdr:nvSpPr>
      <xdr:spPr bwMode="auto">
        <a:xfrm>
          <a:off x="13880646" y="1677110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6232" name="Text Box 15">
          <a:extLst>
            <a:ext uri="{FF2B5EF4-FFF2-40B4-BE49-F238E27FC236}">
              <a16:creationId xmlns:a16="http://schemas.microsoft.com/office/drawing/2014/main" id="{2E4DF7CF-768A-4065-964D-EB08739F78EA}"/>
            </a:ext>
          </a:extLst>
        </xdr:cNvPr>
        <xdr:cNvSpPr txBox="1">
          <a:spLocks noChangeArrowheads="1"/>
        </xdr:cNvSpPr>
      </xdr:nvSpPr>
      <xdr:spPr bwMode="auto">
        <a:xfrm>
          <a:off x="13846629" y="171055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213632"/>
    <xdr:sp macro="" textlink="">
      <xdr:nvSpPr>
        <xdr:cNvPr id="6233" name="Text Box 15">
          <a:extLst>
            <a:ext uri="{FF2B5EF4-FFF2-40B4-BE49-F238E27FC236}">
              <a16:creationId xmlns:a16="http://schemas.microsoft.com/office/drawing/2014/main" id="{1161F016-C54E-4536-9CA7-5FDF7DBA5AE9}"/>
            </a:ext>
          </a:extLst>
        </xdr:cNvPr>
        <xdr:cNvSpPr txBox="1">
          <a:spLocks noChangeArrowheads="1"/>
        </xdr:cNvSpPr>
      </xdr:nvSpPr>
      <xdr:spPr bwMode="auto">
        <a:xfrm>
          <a:off x="13846629" y="1710553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34" name="Text Box 16">
          <a:extLst>
            <a:ext uri="{FF2B5EF4-FFF2-40B4-BE49-F238E27FC236}">
              <a16:creationId xmlns:a16="http://schemas.microsoft.com/office/drawing/2014/main" id="{E156370D-7650-46CD-AD2C-90078C831AEA}"/>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35" name="Text Box 17">
          <a:extLst>
            <a:ext uri="{FF2B5EF4-FFF2-40B4-BE49-F238E27FC236}">
              <a16:creationId xmlns:a16="http://schemas.microsoft.com/office/drawing/2014/main" id="{0AFC25B5-30BB-45D0-A122-C0A492C5DDF2}"/>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36" name="Text Box 18">
          <a:extLst>
            <a:ext uri="{FF2B5EF4-FFF2-40B4-BE49-F238E27FC236}">
              <a16:creationId xmlns:a16="http://schemas.microsoft.com/office/drawing/2014/main" id="{60432A09-12AD-4514-ACC8-6948B9D60CF6}"/>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37" name="Text Box 19">
          <a:extLst>
            <a:ext uri="{FF2B5EF4-FFF2-40B4-BE49-F238E27FC236}">
              <a16:creationId xmlns:a16="http://schemas.microsoft.com/office/drawing/2014/main" id="{05F07D08-B74A-4288-B5FC-8C629A3C60B5}"/>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6243" name="Text Box 15">
          <a:extLst>
            <a:ext uri="{FF2B5EF4-FFF2-40B4-BE49-F238E27FC236}">
              <a16:creationId xmlns:a16="http://schemas.microsoft.com/office/drawing/2014/main" id="{1B5C8DDC-081C-4FF4-8756-665E83AD1625}"/>
            </a:ext>
          </a:extLst>
        </xdr:cNvPr>
        <xdr:cNvSpPr txBox="1">
          <a:spLocks noChangeArrowheads="1"/>
        </xdr:cNvSpPr>
      </xdr:nvSpPr>
      <xdr:spPr bwMode="auto">
        <a:xfrm>
          <a:off x="13846629" y="2218100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44" name="Text Box 16">
          <a:extLst>
            <a:ext uri="{FF2B5EF4-FFF2-40B4-BE49-F238E27FC236}">
              <a16:creationId xmlns:a16="http://schemas.microsoft.com/office/drawing/2014/main" id="{306C1CE0-49F4-4F81-A3D3-8352D155E4E7}"/>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45" name="Text Box 17">
          <a:extLst>
            <a:ext uri="{FF2B5EF4-FFF2-40B4-BE49-F238E27FC236}">
              <a16:creationId xmlns:a16="http://schemas.microsoft.com/office/drawing/2014/main" id="{63E9F5EA-F281-4E0E-A4C2-15B860B86D13}"/>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46" name="Text Box 18">
          <a:extLst>
            <a:ext uri="{FF2B5EF4-FFF2-40B4-BE49-F238E27FC236}">
              <a16:creationId xmlns:a16="http://schemas.microsoft.com/office/drawing/2014/main" id="{B1EC1994-C090-406A-A856-CF56E3961ED6}"/>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213632"/>
    <xdr:sp macro="" textlink="">
      <xdr:nvSpPr>
        <xdr:cNvPr id="6247" name="Text Box 15">
          <a:extLst>
            <a:ext uri="{FF2B5EF4-FFF2-40B4-BE49-F238E27FC236}">
              <a16:creationId xmlns:a16="http://schemas.microsoft.com/office/drawing/2014/main" id="{34023392-D52F-46CD-B191-95D1B8549B2E}"/>
            </a:ext>
          </a:extLst>
        </xdr:cNvPr>
        <xdr:cNvSpPr txBox="1">
          <a:spLocks noChangeArrowheads="1"/>
        </xdr:cNvSpPr>
      </xdr:nvSpPr>
      <xdr:spPr bwMode="auto">
        <a:xfrm>
          <a:off x="13846629" y="2218100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48" name="Text Box 16">
          <a:extLst>
            <a:ext uri="{FF2B5EF4-FFF2-40B4-BE49-F238E27FC236}">
              <a16:creationId xmlns:a16="http://schemas.microsoft.com/office/drawing/2014/main" id="{50335479-B97C-4E7F-A23B-7C230F743CAE}"/>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49" name="Text Box 17">
          <a:extLst>
            <a:ext uri="{FF2B5EF4-FFF2-40B4-BE49-F238E27FC236}">
              <a16:creationId xmlns:a16="http://schemas.microsoft.com/office/drawing/2014/main" id="{CA0502E6-0D5F-4D10-AFA1-DAF9A3943DC4}"/>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50" name="Text Box 18">
          <a:extLst>
            <a:ext uri="{FF2B5EF4-FFF2-40B4-BE49-F238E27FC236}">
              <a16:creationId xmlns:a16="http://schemas.microsoft.com/office/drawing/2014/main" id="{BC432068-2B30-4713-B985-722AF92DBF62}"/>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51" name="Text Box 19">
          <a:extLst>
            <a:ext uri="{FF2B5EF4-FFF2-40B4-BE49-F238E27FC236}">
              <a16:creationId xmlns:a16="http://schemas.microsoft.com/office/drawing/2014/main" id="{467678EF-9536-4BCB-A487-60AFD44744C4}"/>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52" name="Text Box 16">
          <a:extLst>
            <a:ext uri="{FF2B5EF4-FFF2-40B4-BE49-F238E27FC236}">
              <a16:creationId xmlns:a16="http://schemas.microsoft.com/office/drawing/2014/main" id="{1B0F43EB-0A9D-4225-AD39-AF3FB12653A0}"/>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53" name="Text Box 17">
          <a:extLst>
            <a:ext uri="{FF2B5EF4-FFF2-40B4-BE49-F238E27FC236}">
              <a16:creationId xmlns:a16="http://schemas.microsoft.com/office/drawing/2014/main" id="{B5205577-5216-4CF7-9E15-1B9806701B85}"/>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54" name="Text Box 18">
          <a:extLst>
            <a:ext uri="{FF2B5EF4-FFF2-40B4-BE49-F238E27FC236}">
              <a16:creationId xmlns:a16="http://schemas.microsoft.com/office/drawing/2014/main" id="{C9AF1A43-1402-4DBD-AFDD-6191BC72DD49}"/>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55" name="Text Box 16">
          <a:extLst>
            <a:ext uri="{FF2B5EF4-FFF2-40B4-BE49-F238E27FC236}">
              <a16:creationId xmlns:a16="http://schemas.microsoft.com/office/drawing/2014/main" id="{5BE91EF2-D0AC-4558-92B2-6EB012458FEC}"/>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56" name="Text Box 17">
          <a:extLst>
            <a:ext uri="{FF2B5EF4-FFF2-40B4-BE49-F238E27FC236}">
              <a16:creationId xmlns:a16="http://schemas.microsoft.com/office/drawing/2014/main" id="{7D6869B8-CBCA-46B3-B143-18D6548B6E8A}"/>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57" name="Text Box 18">
          <a:extLst>
            <a:ext uri="{FF2B5EF4-FFF2-40B4-BE49-F238E27FC236}">
              <a16:creationId xmlns:a16="http://schemas.microsoft.com/office/drawing/2014/main" id="{1A559679-49DC-4650-A97B-591F346D2AB5}"/>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58" name="Text Box 19">
          <a:extLst>
            <a:ext uri="{FF2B5EF4-FFF2-40B4-BE49-F238E27FC236}">
              <a16:creationId xmlns:a16="http://schemas.microsoft.com/office/drawing/2014/main" id="{B20488D3-7307-46BD-861F-F7094EECE73B}"/>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59" name="Text Box 16">
          <a:extLst>
            <a:ext uri="{FF2B5EF4-FFF2-40B4-BE49-F238E27FC236}">
              <a16:creationId xmlns:a16="http://schemas.microsoft.com/office/drawing/2014/main" id="{886ED258-E504-4E85-A830-ED210D46A6B7}"/>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60" name="Text Box 17">
          <a:extLst>
            <a:ext uri="{FF2B5EF4-FFF2-40B4-BE49-F238E27FC236}">
              <a16:creationId xmlns:a16="http://schemas.microsoft.com/office/drawing/2014/main" id="{051A4589-80C5-4FAE-9938-6D9416FC6197}"/>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61" name="Text Box 18">
          <a:extLst>
            <a:ext uri="{FF2B5EF4-FFF2-40B4-BE49-F238E27FC236}">
              <a16:creationId xmlns:a16="http://schemas.microsoft.com/office/drawing/2014/main" id="{B5714DE4-3E04-42F0-8A84-E187B3912349}"/>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6262" name="Text Box 15">
          <a:extLst>
            <a:ext uri="{FF2B5EF4-FFF2-40B4-BE49-F238E27FC236}">
              <a16:creationId xmlns:a16="http://schemas.microsoft.com/office/drawing/2014/main" id="{D700940F-3EFF-4BA5-9D90-5FBDD3D97430}"/>
            </a:ext>
          </a:extLst>
        </xdr:cNvPr>
        <xdr:cNvSpPr txBox="1">
          <a:spLocks noChangeArrowheads="1"/>
        </xdr:cNvSpPr>
      </xdr:nvSpPr>
      <xdr:spPr bwMode="auto">
        <a:xfrm>
          <a:off x="13880646" y="2184657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63" name="Text Box 16">
          <a:extLst>
            <a:ext uri="{FF2B5EF4-FFF2-40B4-BE49-F238E27FC236}">
              <a16:creationId xmlns:a16="http://schemas.microsoft.com/office/drawing/2014/main" id="{C5F0376F-C695-40AB-B967-B0D795012133}"/>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64" name="Text Box 17">
          <a:extLst>
            <a:ext uri="{FF2B5EF4-FFF2-40B4-BE49-F238E27FC236}">
              <a16:creationId xmlns:a16="http://schemas.microsoft.com/office/drawing/2014/main" id="{CD367891-1843-488C-9E5E-08231BCDEDAD}"/>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65" name="Text Box 18">
          <a:extLst>
            <a:ext uri="{FF2B5EF4-FFF2-40B4-BE49-F238E27FC236}">
              <a16:creationId xmlns:a16="http://schemas.microsoft.com/office/drawing/2014/main" id="{70312233-C2A3-4BC1-BEEA-6A872EFEC510}"/>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66" name="Text Box 19">
          <a:extLst>
            <a:ext uri="{FF2B5EF4-FFF2-40B4-BE49-F238E27FC236}">
              <a16:creationId xmlns:a16="http://schemas.microsoft.com/office/drawing/2014/main" id="{C6701297-87DC-42F1-B577-5EBA5F6F59DE}"/>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67" name="Text Box 16">
          <a:extLst>
            <a:ext uri="{FF2B5EF4-FFF2-40B4-BE49-F238E27FC236}">
              <a16:creationId xmlns:a16="http://schemas.microsoft.com/office/drawing/2014/main" id="{4F978346-F3A6-4032-AA32-1A1F25CF056B}"/>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6268" name="Text Box 17">
          <a:extLst>
            <a:ext uri="{FF2B5EF4-FFF2-40B4-BE49-F238E27FC236}">
              <a16:creationId xmlns:a16="http://schemas.microsoft.com/office/drawing/2014/main" id="{736818C6-D0BC-434E-9CA0-04051415CE87}"/>
            </a:ext>
          </a:extLst>
        </xdr:cNvPr>
        <xdr:cNvSpPr txBox="1">
          <a:spLocks noChangeArrowheads="1"/>
        </xdr:cNvSpPr>
      </xdr:nvSpPr>
      <xdr:spPr bwMode="auto">
        <a:xfrm>
          <a:off x="13846629" y="2167617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15875</xdr:rowOff>
    </xdr:from>
    <xdr:ext cx="95250" cy="171450"/>
    <xdr:sp macro="" textlink="">
      <xdr:nvSpPr>
        <xdr:cNvPr id="6269" name="Text Box 18">
          <a:extLst>
            <a:ext uri="{FF2B5EF4-FFF2-40B4-BE49-F238E27FC236}">
              <a16:creationId xmlns:a16="http://schemas.microsoft.com/office/drawing/2014/main" id="{2163A090-1D46-4D3F-87E4-A83C0228E0D9}"/>
            </a:ext>
          </a:extLst>
        </xdr:cNvPr>
        <xdr:cNvSpPr txBox="1">
          <a:spLocks noChangeArrowheads="1"/>
        </xdr:cNvSpPr>
      </xdr:nvSpPr>
      <xdr:spPr bwMode="auto">
        <a:xfrm>
          <a:off x="13838691" y="2169205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6270" name="Text Box 15">
          <a:extLst>
            <a:ext uri="{FF2B5EF4-FFF2-40B4-BE49-F238E27FC236}">
              <a16:creationId xmlns:a16="http://schemas.microsoft.com/office/drawing/2014/main" id="{35D0A160-AFC1-4AF1-AD33-DCFE37A04941}"/>
            </a:ext>
          </a:extLst>
        </xdr:cNvPr>
        <xdr:cNvSpPr txBox="1">
          <a:spLocks noChangeArrowheads="1"/>
        </xdr:cNvSpPr>
      </xdr:nvSpPr>
      <xdr:spPr bwMode="auto">
        <a:xfrm>
          <a:off x="13846629" y="2218100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6271" name="Text Box 15">
          <a:extLst>
            <a:ext uri="{FF2B5EF4-FFF2-40B4-BE49-F238E27FC236}">
              <a16:creationId xmlns:a16="http://schemas.microsoft.com/office/drawing/2014/main" id="{2B95F7EC-C16D-4CAA-B92F-893B90246B80}"/>
            </a:ext>
          </a:extLst>
        </xdr:cNvPr>
        <xdr:cNvSpPr txBox="1">
          <a:spLocks noChangeArrowheads="1"/>
        </xdr:cNvSpPr>
      </xdr:nvSpPr>
      <xdr:spPr bwMode="auto">
        <a:xfrm>
          <a:off x="13880646" y="2184657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085" name="Text Box 15">
          <a:extLst>
            <a:ext uri="{FF2B5EF4-FFF2-40B4-BE49-F238E27FC236}">
              <a16:creationId xmlns:a16="http://schemas.microsoft.com/office/drawing/2014/main" id="{1F5AC1B4-56C3-4803-8775-25BFD8F6AFDF}"/>
            </a:ext>
          </a:extLst>
        </xdr:cNvPr>
        <xdr:cNvSpPr txBox="1">
          <a:spLocks noChangeArrowheads="1"/>
        </xdr:cNvSpPr>
      </xdr:nvSpPr>
      <xdr:spPr bwMode="auto">
        <a:xfrm>
          <a:off x="13846629" y="2218100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213632"/>
    <xdr:sp macro="" textlink="">
      <xdr:nvSpPr>
        <xdr:cNvPr id="2086" name="Text Box 15">
          <a:extLst>
            <a:ext uri="{FF2B5EF4-FFF2-40B4-BE49-F238E27FC236}">
              <a16:creationId xmlns:a16="http://schemas.microsoft.com/office/drawing/2014/main" id="{5007657D-326F-4205-ABBA-AED9DF73B09F}"/>
            </a:ext>
          </a:extLst>
        </xdr:cNvPr>
        <xdr:cNvSpPr txBox="1">
          <a:spLocks noChangeArrowheads="1"/>
        </xdr:cNvSpPr>
      </xdr:nvSpPr>
      <xdr:spPr bwMode="auto">
        <a:xfrm>
          <a:off x="13846629" y="2218100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28</xdr:col>
      <xdr:colOff>207168</xdr:colOff>
      <xdr:row>26</xdr:row>
      <xdr:rowOff>128588</xdr:rowOff>
    </xdr:from>
    <xdr:to>
      <xdr:col>33</xdr:col>
      <xdr:colOff>1475285</xdr:colOff>
      <xdr:row>63</xdr:row>
      <xdr:rowOff>119414</xdr:rowOff>
    </xdr:to>
    <xdr:pic>
      <xdr:nvPicPr>
        <xdr:cNvPr id="2" name="Imagen 1">
          <a:extLst>
            <a:ext uri="{FF2B5EF4-FFF2-40B4-BE49-F238E27FC236}">
              <a16:creationId xmlns:a16="http://schemas.microsoft.com/office/drawing/2014/main" id="{822CD78E-75AE-458C-BE5C-17706B1454BE}"/>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32</xdr:col>
      <xdr:colOff>889000</xdr:colOff>
      <xdr:row>28</xdr:row>
      <xdr:rowOff>0</xdr:rowOff>
    </xdr:from>
    <xdr:to>
      <xdr:col>48</xdr:col>
      <xdr:colOff>238128</xdr:colOff>
      <xdr:row>63</xdr:row>
      <xdr:rowOff>24531</xdr:rowOff>
    </xdr:to>
    <xdr:pic>
      <xdr:nvPicPr>
        <xdr:cNvPr id="3" name="Imagen 2">
          <a:extLst>
            <a:ext uri="{FF2B5EF4-FFF2-40B4-BE49-F238E27FC236}">
              <a16:creationId xmlns:a16="http://schemas.microsoft.com/office/drawing/2014/main" id="{F09F2A0F-F4E8-43D4-9434-CD7060B50D8B}"/>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twoCellAnchor editAs="oneCell">
    <xdr:from>
      <xdr:col>0</xdr:col>
      <xdr:colOff>0</xdr:colOff>
      <xdr:row>0</xdr:row>
      <xdr:rowOff>0</xdr:rowOff>
    </xdr:from>
    <xdr:to>
      <xdr:col>0</xdr:col>
      <xdr:colOff>1243853</xdr:colOff>
      <xdr:row>1</xdr:row>
      <xdr:rowOff>392205</xdr:rowOff>
    </xdr:to>
    <xdr:pic>
      <xdr:nvPicPr>
        <xdr:cNvPr id="4" name="Imagen 3">
          <a:extLst>
            <a:ext uri="{FF2B5EF4-FFF2-40B4-BE49-F238E27FC236}">
              <a16:creationId xmlns:a16="http://schemas.microsoft.com/office/drawing/2014/main" id="{0B8A19F6-D0CB-4E01-8842-45EA72310DE7}"/>
            </a:ext>
          </a:extLst>
        </xdr:cNvPr>
        <xdr:cNvPicPr>
          <a:picLocks noChangeAspect="1"/>
        </xdr:cNvPicPr>
      </xdr:nvPicPr>
      <xdr:blipFill>
        <a:blip xmlns:r="http://schemas.openxmlformats.org/officeDocument/2006/relationships" r:embed="rId3"/>
        <a:stretch>
          <a:fillRect/>
        </a:stretch>
      </xdr:blipFill>
      <xdr:spPr>
        <a:xfrm>
          <a:off x="0" y="0"/>
          <a:ext cx="1243853" cy="8516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28</xdr:col>
      <xdr:colOff>207168</xdr:colOff>
      <xdr:row>27</xdr:row>
      <xdr:rowOff>128588</xdr:rowOff>
    </xdr:from>
    <xdr:to>
      <xdr:col>33</xdr:col>
      <xdr:colOff>1475286</xdr:colOff>
      <xdr:row>67</xdr:row>
      <xdr:rowOff>83129</xdr:rowOff>
    </xdr:to>
    <xdr:pic>
      <xdr:nvPicPr>
        <xdr:cNvPr id="2" name="Imagen 1">
          <a:extLst>
            <a:ext uri="{FF2B5EF4-FFF2-40B4-BE49-F238E27FC236}">
              <a16:creationId xmlns:a16="http://schemas.microsoft.com/office/drawing/2014/main" id="{F57A9246-BDD7-412A-94A5-2D4514547C5B}"/>
            </a:ext>
          </a:extLst>
        </xdr:cNvPr>
        <xdr:cNvPicPr>
          <a:picLocks noChangeAspect="1"/>
        </xdr:cNvPicPr>
      </xdr:nvPicPr>
      <xdr:blipFill>
        <a:blip xmlns:r="http://schemas.openxmlformats.org/officeDocument/2006/relationships" r:embed="rId1"/>
        <a:stretch>
          <a:fillRect/>
        </a:stretch>
      </xdr:blipFill>
      <xdr:spPr>
        <a:xfrm>
          <a:off x="24089518" y="7062788"/>
          <a:ext cx="7516518" cy="7110992"/>
        </a:xfrm>
        <a:prstGeom prst="rect">
          <a:avLst/>
        </a:prstGeom>
      </xdr:spPr>
    </xdr:pic>
    <xdr:clientData/>
  </xdr:twoCellAnchor>
  <xdr:twoCellAnchor editAs="oneCell">
    <xdr:from>
      <xdr:col>32</xdr:col>
      <xdr:colOff>889000</xdr:colOff>
      <xdr:row>29</xdr:row>
      <xdr:rowOff>0</xdr:rowOff>
    </xdr:from>
    <xdr:to>
      <xdr:col>48</xdr:col>
      <xdr:colOff>238125</xdr:colOff>
      <xdr:row>64</xdr:row>
      <xdr:rowOff>24531</xdr:rowOff>
    </xdr:to>
    <xdr:pic>
      <xdr:nvPicPr>
        <xdr:cNvPr id="3" name="Imagen 2">
          <a:extLst>
            <a:ext uri="{FF2B5EF4-FFF2-40B4-BE49-F238E27FC236}">
              <a16:creationId xmlns:a16="http://schemas.microsoft.com/office/drawing/2014/main" id="{71E73BD4-29BB-4442-BA44-D43A3A24D15E}"/>
            </a:ext>
          </a:extLst>
        </xdr:cNvPr>
        <xdr:cNvPicPr>
          <a:picLocks noChangeAspect="1"/>
        </xdr:cNvPicPr>
      </xdr:nvPicPr>
      <xdr:blipFill rotWithShape="1">
        <a:blip xmlns:r="http://schemas.openxmlformats.org/officeDocument/2006/relationships" r:embed="rId2"/>
        <a:srcRect l="6425" t="17904" r="5370" b="16965"/>
        <a:stretch/>
      </xdr:blipFill>
      <xdr:spPr>
        <a:xfrm>
          <a:off x="29425900" y="7251700"/>
          <a:ext cx="16163927" cy="6387232"/>
        </a:xfrm>
        <a:prstGeom prst="rect">
          <a:avLst/>
        </a:prstGeom>
      </xdr:spPr>
    </xdr:pic>
    <xdr:clientData/>
  </xdr:twoCellAnchor>
  <xdr:twoCellAnchor editAs="oneCell">
    <xdr:from>
      <xdr:col>0</xdr:col>
      <xdr:colOff>0</xdr:colOff>
      <xdr:row>0</xdr:row>
      <xdr:rowOff>0</xdr:rowOff>
    </xdr:from>
    <xdr:to>
      <xdr:col>0</xdr:col>
      <xdr:colOff>1347107</xdr:colOff>
      <xdr:row>1</xdr:row>
      <xdr:rowOff>394607</xdr:rowOff>
    </xdr:to>
    <xdr:pic>
      <xdr:nvPicPr>
        <xdr:cNvPr id="4" name="Imagen 3">
          <a:extLst>
            <a:ext uri="{FF2B5EF4-FFF2-40B4-BE49-F238E27FC236}">
              <a16:creationId xmlns:a16="http://schemas.microsoft.com/office/drawing/2014/main" id="{EB6BAB23-8B58-48DD-871D-D9A59E5B46B2}"/>
            </a:ext>
          </a:extLst>
        </xdr:cNvPr>
        <xdr:cNvPicPr>
          <a:picLocks noChangeAspect="1"/>
        </xdr:cNvPicPr>
      </xdr:nvPicPr>
      <xdr:blipFill>
        <a:blip xmlns:r="http://schemas.openxmlformats.org/officeDocument/2006/relationships" r:embed="rId3"/>
        <a:stretch>
          <a:fillRect/>
        </a:stretch>
      </xdr:blipFill>
      <xdr:spPr>
        <a:xfrm>
          <a:off x="0" y="0"/>
          <a:ext cx="1347107" cy="857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1619251</xdr:colOff>
      <xdr:row>1</xdr:row>
      <xdr:rowOff>449035</xdr:rowOff>
    </xdr:to>
    <xdr:pic>
      <xdr:nvPicPr>
        <xdr:cNvPr id="2" name="Imagen 1">
          <a:extLst>
            <a:ext uri="{FF2B5EF4-FFF2-40B4-BE49-F238E27FC236}">
              <a16:creationId xmlns:a16="http://schemas.microsoft.com/office/drawing/2014/main" id="{B837A39F-D97F-4D5D-A453-31C2A280362A}"/>
            </a:ext>
          </a:extLst>
        </xdr:cNvPr>
        <xdr:cNvPicPr>
          <a:picLocks noChangeAspect="1"/>
        </xdr:cNvPicPr>
      </xdr:nvPicPr>
      <xdr:blipFill>
        <a:blip xmlns:r="http://schemas.openxmlformats.org/officeDocument/2006/relationships" r:embed="rId1"/>
        <a:stretch>
          <a:fillRect/>
        </a:stretch>
      </xdr:blipFill>
      <xdr:spPr>
        <a:xfrm>
          <a:off x="1" y="0"/>
          <a:ext cx="1619250" cy="9116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11206</xdr:colOff>
      <xdr:row>1</xdr:row>
      <xdr:rowOff>605117</xdr:rowOff>
    </xdr:to>
    <xdr:pic>
      <xdr:nvPicPr>
        <xdr:cNvPr id="2" name="Imagen 1">
          <a:extLst>
            <a:ext uri="{FF2B5EF4-FFF2-40B4-BE49-F238E27FC236}">
              <a16:creationId xmlns:a16="http://schemas.microsoft.com/office/drawing/2014/main" id="{A5A7DD73-E3E5-4661-8BB3-154A4A42B0C1}"/>
            </a:ext>
          </a:extLst>
        </xdr:cNvPr>
        <xdr:cNvPicPr>
          <a:picLocks noChangeAspect="1"/>
        </xdr:cNvPicPr>
      </xdr:nvPicPr>
      <xdr:blipFill>
        <a:blip xmlns:r="http://schemas.openxmlformats.org/officeDocument/2006/relationships" r:embed="rId1"/>
        <a:stretch>
          <a:fillRect/>
        </a:stretch>
      </xdr:blipFill>
      <xdr:spPr>
        <a:xfrm>
          <a:off x="1" y="0"/>
          <a:ext cx="1781734" cy="10869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1420091</xdr:colOff>
      <xdr:row>2</xdr:row>
      <xdr:rowOff>8658</xdr:rowOff>
    </xdr:to>
    <xdr:pic>
      <xdr:nvPicPr>
        <xdr:cNvPr id="2" name="Imagen 1">
          <a:extLst>
            <a:ext uri="{FF2B5EF4-FFF2-40B4-BE49-F238E27FC236}">
              <a16:creationId xmlns:a16="http://schemas.microsoft.com/office/drawing/2014/main" id="{513ABD59-05A4-4582-B5AC-9FA3FB3F1836}"/>
            </a:ext>
          </a:extLst>
        </xdr:cNvPr>
        <xdr:cNvPicPr>
          <a:picLocks noChangeAspect="1"/>
        </xdr:cNvPicPr>
      </xdr:nvPicPr>
      <xdr:blipFill>
        <a:blip xmlns:r="http://schemas.openxmlformats.org/officeDocument/2006/relationships" r:embed="rId1"/>
        <a:stretch>
          <a:fillRect/>
        </a:stretch>
      </xdr:blipFill>
      <xdr:spPr>
        <a:xfrm>
          <a:off x="0" y="0"/>
          <a:ext cx="1420091" cy="9438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BENAVIDES%20SALAS/Dropbox/VICTOR%20BENAVIDES/GOBERNACION%202018/PRODUCTOS/F-ES-05%20MAPA%20DE%20RIESGOS%20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row r="29">
          <cell r="E29" t="str">
            <v>Externo</v>
          </cell>
        </row>
        <row r="30">
          <cell r="E30" t="str">
            <v>Interno</v>
          </cell>
        </row>
        <row r="31">
          <cell r="E31" t="str">
            <v>Proceso</v>
          </cell>
        </row>
        <row r="32">
          <cell r="E32" t="str">
            <v>Corrupción</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CONTEXTO E IDENTIFICACIÓN"/>
      <sheetName val="ANALISIS"/>
      <sheetName val="VALORACIÓN DEL RIESGO"/>
      <sheetName val="MAPA DE RIESGOS"/>
      <sheetName val="DEFINICIONES "/>
    </sheetNames>
    <sheetDataSet>
      <sheetData sheetId="0"/>
      <sheetData sheetId="1">
        <row r="6">
          <cell r="C6" t="str">
            <v>Externo</v>
          </cell>
        </row>
        <row r="21">
          <cell r="C21" t="str">
            <v>Corrupción</v>
          </cell>
        </row>
        <row r="22">
          <cell r="C22" t="str">
            <v>Externo</v>
          </cell>
        </row>
        <row r="23">
          <cell r="C23" t="str">
            <v>Interno</v>
          </cell>
        </row>
        <row r="24">
          <cell r="C24" t="str">
            <v>Proceso</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8"/>
  <sheetViews>
    <sheetView topLeftCell="A42" zoomScale="90" zoomScaleNormal="90" workbookViewId="0">
      <selection sqref="A1:XFD1"/>
    </sheetView>
  </sheetViews>
  <sheetFormatPr baseColWidth="10" defaultColWidth="11.42578125" defaultRowHeight="15" x14ac:dyDescent="0.25"/>
  <cols>
    <col min="1" max="1" width="2.85546875" style="288" customWidth="1"/>
    <col min="2" max="3" width="24.7109375" style="288" customWidth="1"/>
    <col min="4" max="4" width="16" style="288" customWidth="1"/>
    <col min="5" max="5" width="24.7109375" style="288" customWidth="1"/>
    <col min="6" max="6" width="27.7109375" style="288" customWidth="1"/>
    <col min="7" max="8" width="24.7109375" style="288" customWidth="1"/>
    <col min="9" max="16384" width="11.42578125" style="288"/>
  </cols>
  <sheetData>
    <row r="1" spans="2:8" ht="15.75" thickBot="1" x14ac:dyDescent="0.3"/>
    <row r="2" spans="2:8" ht="18" x14ac:dyDescent="0.25">
      <c r="B2" s="358" t="s">
        <v>182</v>
      </c>
      <c r="C2" s="359"/>
      <c r="D2" s="359"/>
      <c r="E2" s="359"/>
      <c r="F2" s="359"/>
      <c r="G2" s="359"/>
      <c r="H2" s="360"/>
    </row>
    <row r="3" spans="2:8" x14ac:dyDescent="0.25">
      <c r="B3" s="289"/>
      <c r="C3" s="290"/>
      <c r="D3" s="290"/>
      <c r="E3" s="290"/>
      <c r="F3" s="290"/>
      <c r="G3" s="290"/>
      <c r="H3" s="291"/>
    </row>
    <row r="4" spans="2:8" ht="63" customHeight="1" x14ac:dyDescent="0.25">
      <c r="B4" s="361" t="s">
        <v>192</v>
      </c>
      <c r="C4" s="362"/>
      <c r="D4" s="362"/>
      <c r="E4" s="362"/>
      <c r="F4" s="362"/>
      <c r="G4" s="362"/>
      <c r="H4" s="363"/>
    </row>
    <row r="5" spans="2:8" ht="63" customHeight="1" x14ac:dyDescent="0.25">
      <c r="B5" s="364"/>
      <c r="C5" s="365"/>
      <c r="D5" s="365"/>
      <c r="E5" s="365"/>
      <c r="F5" s="365"/>
      <c r="G5" s="365"/>
      <c r="H5" s="366"/>
    </row>
    <row r="6" spans="2:8" ht="16.5" x14ac:dyDescent="0.25">
      <c r="B6" s="367" t="s">
        <v>183</v>
      </c>
      <c r="C6" s="368"/>
      <c r="D6" s="368"/>
      <c r="E6" s="368"/>
      <c r="F6" s="368"/>
      <c r="G6" s="368"/>
      <c r="H6" s="369"/>
    </row>
    <row r="7" spans="2:8" ht="95.25" customHeight="1" x14ac:dyDescent="0.25">
      <c r="B7" s="370" t="s">
        <v>193</v>
      </c>
      <c r="C7" s="371"/>
      <c r="D7" s="371"/>
      <c r="E7" s="371"/>
      <c r="F7" s="371"/>
      <c r="G7" s="371"/>
      <c r="H7" s="372"/>
    </row>
    <row r="8" spans="2:8" ht="16.5" x14ac:dyDescent="0.25">
      <c r="B8" s="268"/>
      <c r="C8" s="269"/>
      <c r="D8" s="269"/>
      <c r="E8" s="269"/>
      <c r="F8" s="269"/>
      <c r="G8" s="269"/>
      <c r="H8" s="270"/>
    </row>
    <row r="9" spans="2:8" ht="20.45" customHeight="1" x14ac:dyDescent="0.25">
      <c r="B9" s="377" t="s">
        <v>210</v>
      </c>
      <c r="C9" s="378"/>
      <c r="D9" s="378"/>
      <c r="E9" s="378"/>
      <c r="F9" s="378"/>
      <c r="G9" s="378"/>
      <c r="H9" s="379"/>
    </row>
    <row r="10" spans="2:8" ht="16.5" x14ac:dyDescent="0.25">
      <c r="B10" s="274"/>
      <c r="C10" s="275"/>
      <c r="D10" s="275"/>
      <c r="E10" s="275"/>
      <c r="F10" s="275"/>
      <c r="G10" s="275"/>
      <c r="H10" s="276"/>
    </row>
    <row r="11" spans="2:8" ht="20.45" customHeight="1" x14ac:dyDescent="0.25">
      <c r="B11" s="380" t="s">
        <v>211</v>
      </c>
      <c r="C11" s="381"/>
      <c r="D11" s="381"/>
      <c r="E11" s="381"/>
      <c r="F11" s="381"/>
      <c r="G11" s="381"/>
      <c r="H11" s="382"/>
    </row>
    <row r="12" spans="2:8" s="313" customFormat="1" ht="20.45" customHeight="1" x14ac:dyDescent="0.25">
      <c r="B12" s="310"/>
      <c r="C12" s="311"/>
      <c r="D12" s="311"/>
      <c r="E12" s="311"/>
      <c r="F12" s="311"/>
      <c r="G12" s="311"/>
      <c r="H12" s="312"/>
    </row>
    <row r="13" spans="2:8" ht="20.45" customHeight="1" x14ac:dyDescent="0.25">
      <c r="B13" s="367" t="s">
        <v>208</v>
      </c>
      <c r="C13" s="383"/>
      <c r="D13" s="383"/>
      <c r="E13" s="383"/>
      <c r="F13" s="383"/>
      <c r="G13" s="383"/>
      <c r="H13" s="384"/>
    </row>
    <row r="14" spans="2:8" ht="9" customHeight="1" x14ac:dyDescent="0.25">
      <c r="B14" s="367"/>
      <c r="C14" s="383"/>
      <c r="D14" s="383"/>
      <c r="E14" s="383"/>
      <c r="F14" s="383"/>
      <c r="G14" s="383"/>
      <c r="H14" s="384"/>
    </row>
    <row r="15" spans="2:8" ht="16.5" x14ac:dyDescent="0.25">
      <c r="B15" s="367" t="s">
        <v>207</v>
      </c>
      <c r="C15" s="383"/>
      <c r="D15" s="383"/>
      <c r="E15" s="383"/>
      <c r="F15" s="383"/>
      <c r="G15" s="383"/>
      <c r="H15" s="384"/>
    </row>
    <row r="16" spans="2:8" ht="16.5" x14ac:dyDescent="0.25">
      <c r="B16" s="271"/>
      <c r="C16" s="272"/>
      <c r="D16" s="272"/>
      <c r="E16" s="272"/>
      <c r="F16" s="272"/>
      <c r="G16" s="272"/>
      <c r="H16" s="273"/>
    </row>
    <row r="17" spans="2:8" ht="18.600000000000001" customHeight="1" x14ac:dyDescent="0.25">
      <c r="B17" s="367" t="s">
        <v>209</v>
      </c>
      <c r="C17" s="383"/>
      <c r="D17" s="383"/>
      <c r="E17" s="383"/>
      <c r="F17" s="383"/>
      <c r="G17" s="383"/>
      <c r="H17" s="384"/>
    </row>
    <row r="18" spans="2:8" ht="18.600000000000001" customHeight="1" x14ac:dyDescent="0.25">
      <c r="B18" s="271"/>
      <c r="C18" s="272"/>
      <c r="D18" s="272"/>
      <c r="E18" s="272"/>
      <c r="F18" s="272"/>
      <c r="G18" s="272"/>
      <c r="H18" s="273"/>
    </row>
    <row r="19" spans="2:8" ht="18.600000000000001" customHeight="1" x14ac:dyDescent="0.25">
      <c r="B19" s="367" t="s">
        <v>212</v>
      </c>
      <c r="C19" s="383"/>
      <c r="D19" s="383"/>
      <c r="E19" s="383"/>
      <c r="F19" s="383"/>
      <c r="G19" s="383"/>
      <c r="H19" s="384"/>
    </row>
    <row r="20" spans="2:8" ht="18.600000000000001" customHeight="1" thickBot="1" x14ac:dyDescent="0.3">
      <c r="B20" s="213"/>
      <c r="C20" s="277"/>
      <c r="D20" s="277"/>
      <c r="E20" s="277"/>
      <c r="F20" s="277"/>
      <c r="G20" s="277"/>
      <c r="H20" s="278"/>
    </row>
    <row r="21" spans="2:8" ht="15.75" thickTop="1" x14ac:dyDescent="0.25">
      <c r="B21" s="292"/>
      <c r="C21" s="399" t="s">
        <v>184</v>
      </c>
      <c r="D21" s="374"/>
      <c r="E21" s="375" t="s">
        <v>185</v>
      </c>
      <c r="F21" s="376"/>
      <c r="G21" s="297"/>
      <c r="H21" s="293"/>
    </row>
    <row r="22" spans="2:8" ht="35.25" customHeight="1" x14ac:dyDescent="0.25">
      <c r="B22" s="292"/>
      <c r="C22" s="385" t="s">
        <v>186</v>
      </c>
      <c r="D22" s="386"/>
      <c r="E22" s="387" t="s">
        <v>187</v>
      </c>
      <c r="F22" s="388"/>
      <c r="G22" s="297"/>
      <c r="H22" s="293"/>
    </row>
    <row r="23" spans="2:8" ht="17.25" customHeight="1" x14ac:dyDescent="0.25">
      <c r="B23" s="292"/>
      <c r="C23" s="385" t="s">
        <v>221</v>
      </c>
      <c r="D23" s="386"/>
      <c r="E23" s="387" t="s">
        <v>188</v>
      </c>
      <c r="F23" s="388"/>
      <c r="G23" s="297"/>
      <c r="H23" s="293"/>
    </row>
    <row r="24" spans="2:8" ht="69.75" customHeight="1" x14ac:dyDescent="0.25">
      <c r="B24" s="292"/>
      <c r="C24" s="385" t="s">
        <v>206</v>
      </c>
      <c r="D24" s="386"/>
      <c r="E24" s="387" t="s">
        <v>235</v>
      </c>
      <c r="F24" s="388"/>
      <c r="G24" s="297"/>
      <c r="H24" s="293"/>
    </row>
    <row r="25" spans="2:8" ht="69.75" customHeight="1" x14ac:dyDescent="0.25">
      <c r="B25" s="292"/>
      <c r="C25" s="385" t="s">
        <v>236</v>
      </c>
      <c r="D25" s="386"/>
      <c r="E25" s="387" t="s">
        <v>237</v>
      </c>
      <c r="F25" s="388"/>
      <c r="G25" s="297"/>
      <c r="H25" s="293"/>
    </row>
    <row r="26" spans="2:8" ht="69.75" customHeight="1" x14ac:dyDescent="0.25">
      <c r="B26" s="292"/>
      <c r="C26" s="385" t="s">
        <v>223</v>
      </c>
      <c r="D26" s="386"/>
      <c r="E26" s="387" t="s">
        <v>189</v>
      </c>
      <c r="F26" s="388"/>
      <c r="G26" s="297"/>
      <c r="H26" s="293"/>
    </row>
    <row r="27" spans="2:8" ht="69.75" customHeight="1" x14ac:dyDescent="0.25">
      <c r="B27" s="292"/>
      <c r="C27" s="389" t="s">
        <v>78</v>
      </c>
      <c r="D27" s="390"/>
      <c r="E27" s="391" t="s">
        <v>234</v>
      </c>
      <c r="F27" s="392"/>
      <c r="G27" s="297"/>
      <c r="H27" s="293"/>
    </row>
    <row r="28" spans="2:8" ht="69.75" customHeight="1" x14ac:dyDescent="0.25">
      <c r="B28" s="292"/>
      <c r="C28" s="389" t="s">
        <v>224</v>
      </c>
      <c r="D28" s="390"/>
      <c r="E28" s="391" t="s">
        <v>225</v>
      </c>
      <c r="F28" s="392"/>
      <c r="G28" s="297"/>
      <c r="H28" s="293"/>
    </row>
    <row r="29" spans="2:8" ht="69.75" customHeight="1" x14ac:dyDescent="0.25">
      <c r="B29" s="292"/>
      <c r="C29" s="389" t="s">
        <v>226</v>
      </c>
      <c r="D29" s="390"/>
      <c r="E29" s="391" t="s">
        <v>227</v>
      </c>
      <c r="F29" s="392"/>
      <c r="G29" s="297"/>
      <c r="H29" s="293"/>
    </row>
    <row r="30" spans="2:8" ht="69.75" customHeight="1" x14ac:dyDescent="0.25">
      <c r="B30" s="292"/>
      <c r="C30" s="389" t="s">
        <v>50</v>
      </c>
      <c r="D30" s="390"/>
      <c r="E30" s="391" t="s">
        <v>228</v>
      </c>
      <c r="F30" s="392"/>
      <c r="G30" s="297"/>
      <c r="H30" s="293"/>
    </row>
    <row r="31" spans="2:8" ht="69.75" customHeight="1" x14ac:dyDescent="0.25">
      <c r="B31" s="292"/>
      <c r="C31" s="389" t="s">
        <v>229</v>
      </c>
      <c r="D31" s="390"/>
      <c r="E31" s="391" t="s">
        <v>230</v>
      </c>
      <c r="F31" s="392"/>
      <c r="G31" s="297"/>
      <c r="H31" s="293"/>
    </row>
    <row r="32" spans="2:8" ht="69.75" customHeight="1" x14ac:dyDescent="0.25">
      <c r="B32" s="292"/>
      <c r="C32" s="389" t="s">
        <v>231</v>
      </c>
      <c r="D32" s="390"/>
      <c r="E32" s="391" t="s">
        <v>232</v>
      </c>
      <c r="F32" s="392"/>
      <c r="G32" s="297"/>
      <c r="H32" s="293"/>
    </row>
    <row r="33" spans="2:8" ht="69.75" customHeight="1" x14ac:dyDescent="0.25">
      <c r="B33" s="292"/>
      <c r="C33" s="389" t="s">
        <v>166</v>
      </c>
      <c r="D33" s="390"/>
      <c r="E33" s="391" t="s">
        <v>233</v>
      </c>
      <c r="F33" s="392"/>
      <c r="G33" s="297"/>
      <c r="H33" s="293"/>
    </row>
    <row r="34" spans="2:8" x14ac:dyDescent="0.25">
      <c r="B34" s="292"/>
      <c r="C34" s="282"/>
      <c r="D34" s="282"/>
      <c r="E34" s="283"/>
      <c r="F34" s="283"/>
      <c r="G34" s="297"/>
      <c r="H34" s="293"/>
    </row>
    <row r="35" spans="2:8" ht="16.5" x14ac:dyDescent="0.25">
      <c r="B35" s="367" t="s">
        <v>238</v>
      </c>
      <c r="C35" s="383"/>
      <c r="D35" s="383"/>
      <c r="E35" s="383"/>
      <c r="F35" s="383"/>
      <c r="G35" s="383"/>
      <c r="H35" s="384"/>
    </row>
    <row r="36" spans="2:8" ht="14.45" customHeight="1" thickBot="1" x14ac:dyDescent="0.3">
      <c r="B36" s="298"/>
      <c r="C36" s="287"/>
      <c r="D36" s="287"/>
      <c r="E36" s="287"/>
      <c r="F36" s="287"/>
      <c r="G36" s="287"/>
      <c r="H36" s="299"/>
    </row>
    <row r="37" spans="2:8" ht="14.45" customHeight="1" thickTop="1" x14ac:dyDescent="0.25">
      <c r="B37" s="298"/>
      <c r="C37" s="399" t="s">
        <v>184</v>
      </c>
      <c r="D37" s="374"/>
      <c r="E37" s="375" t="s">
        <v>185</v>
      </c>
      <c r="F37" s="376"/>
      <c r="G37" s="287"/>
      <c r="H37" s="299"/>
    </row>
    <row r="38" spans="2:8" ht="90" customHeight="1" x14ac:dyDescent="0.25">
      <c r="B38" s="298"/>
      <c r="C38" s="389" t="s">
        <v>199</v>
      </c>
      <c r="D38" s="390"/>
      <c r="E38" s="391" t="s">
        <v>239</v>
      </c>
      <c r="F38" s="392"/>
      <c r="G38" s="287"/>
      <c r="H38" s="299"/>
    </row>
    <row r="39" spans="2:8" ht="53.45" customHeight="1" x14ac:dyDescent="0.25">
      <c r="B39" s="298"/>
      <c r="C39" s="389" t="s">
        <v>171</v>
      </c>
      <c r="D39" s="390"/>
      <c r="E39" s="391" t="s">
        <v>264</v>
      </c>
      <c r="F39" s="392"/>
      <c r="G39" s="287"/>
      <c r="H39" s="299"/>
    </row>
    <row r="40" spans="2:8" ht="54" customHeight="1" x14ac:dyDescent="0.25">
      <c r="B40" s="298"/>
      <c r="C40" s="389" t="s">
        <v>64</v>
      </c>
      <c r="D40" s="390"/>
      <c r="E40" s="391" t="s">
        <v>265</v>
      </c>
      <c r="F40" s="392"/>
      <c r="G40" s="287"/>
      <c r="H40" s="299"/>
    </row>
    <row r="41" spans="2:8" ht="32.450000000000003" customHeight="1" x14ac:dyDescent="0.25">
      <c r="B41" s="298"/>
      <c r="C41" s="389" t="s">
        <v>240</v>
      </c>
      <c r="D41" s="390"/>
      <c r="E41" s="391" t="s">
        <v>241</v>
      </c>
      <c r="F41" s="392"/>
      <c r="G41" s="287"/>
      <c r="H41" s="299"/>
    </row>
    <row r="42" spans="2:8" ht="16.5" x14ac:dyDescent="0.25">
      <c r="B42" s="298"/>
      <c r="C42" s="287"/>
      <c r="D42" s="287"/>
      <c r="E42" s="287"/>
      <c r="F42" s="287"/>
      <c r="G42" s="287"/>
      <c r="H42" s="299"/>
    </row>
    <row r="43" spans="2:8" ht="18.600000000000001" customHeight="1" x14ac:dyDescent="0.25">
      <c r="B43" s="407" t="s">
        <v>217</v>
      </c>
      <c r="C43" s="408"/>
      <c r="D43" s="408"/>
      <c r="E43" s="408"/>
      <c r="F43" s="408"/>
      <c r="G43" s="408"/>
      <c r="H43" s="409"/>
    </row>
    <row r="44" spans="2:8" ht="18.600000000000001" customHeight="1" x14ac:dyDescent="0.25">
      <c r="B44" s="284"/>
      <c r="C44" s="285"/>
      <c r="D44" s="285"/>
      <c r="E44" s="285"/>
      <c r="F44" s="285"/>
      <c r="G44" s="285"/>
      <c r="H44" s="286"/>
    </row>
    <row r="45" spans="2:8" ht="18.600000000000001" customHeight="1" x14ac:dyDescent="0.25">
      <c r="B45" s="367" t="s">
        <v>213</v>
      </c>
      <c r="C45" s="383"/>
      <c r="D45" s="383"/>
      <c r="E45" s="383"/>
      <c r="F45" s="383"/>
      <c r="G45" s="383"/>
      <c r="H45" s="384"/>
    </row>
    <row r="46" spans="2:8" ht="18.600000000000001" customHeight="1" thickBot="1" x14ac:dyDescent="0.3">
      <c r="B46" s="213"/>
      <c r="C46" s="277"/>
      <c r="D46" s="277"/>
      <c r="E46" s="277"/>
      <c r="F46" s="277"/>
      <c r="G46" s="277"/>
      <c r="H46" s="278"/>
    </row>
    <row r="47" spans="2:8" ht="18.600000000000001" customHeight="1" thickTop="1" x14ac:dyDescent="0.25">
      <c r="B47" s="213"/>
      <c r="C47" s="399" t="s">
        <v>184</v>
      </c>
      <c r="D47" s="374"/>
      <c r="E47" s="375" t="s">
        <v>185</v>
      </c>
      <c r="F47" s="376"/>
      <c r="G47" s="277"/>
      <c r="H47" s="278"/>
    </row>
    <row r="48" spans="2:8" ht="53.1" customHeight="1" x14ac:dyDescent="0.25">
      <c r="B48" s="213"/>
      <c r="C48" s="410" t="s">
        <v>174</v>
      </c>
      <c r="D48" s="394"/>
      <c r="E48" s="391" t="s">
        <v>190</v>
      </c>
      <c r="F48" s="392"/>
      <c r="G48" s="277"/>
      <c r="H48" s="278"/>
    </row>
    <row r="49" spans="2:8" ht="54" customHeight="1" x14ac:dyDescent="0.25">
      <c r="B49" s="213"/>
      <c r="C49" s="410" t="s">
        <v>90</v>
      </c>
      <c r="D49" s="394"/>
      <c r="E49" s="391" t="s">
        <v>242</v>
      </c>
      <c r="F49" s="392"/>
      <c r="G49" s="277"/>
      <c r="H49" s="278"/>
    </row>
    <row r="50" spans="2:8" ht="51.95" customHeight="1" x14ac:dyDescent="0.25">
      <c r="B50" s="213"/>
      <c r="C50" s="410" t="s">
        <v>91</v>
      </c>
      <c r="D50" s="394"/>
      <c r="E50" s="391" t="s">
        <v>244</v>
      </c>
      <c r="F50" s="392"/>
      <c r="G50" s="277"/>
      <c r="H50" s="278"/>
    </row>
    <row r="51" spans="2:8" ht="53.45" customHeight="1" x14ac:dyDescent="0.25">
      <c r="B51" s="213"/>
      <c r="C51" s="410" t="s">
        <v>114</v>
      </c>
      <c r="D51" s="394"/>
      <c r="E51" s="391" t="s">
        <v>244</v>
      </c>
      <c r="F51" s="392"/>
      <c r="G51" s="277"/>
      <c r="H51" s="278"/>
    </row>
    <row r="52" spans="2:8" ht="48.6" customHeight="1" x14ac:dyDescent="0.25">
      <c r="B52" s="213"/>
      <c r="C52" s="410" t="s">
        <v>92</v>
      </c>
      <c r="D52" s="394"/>
      <c r="E52" s="391" t="s">
        <v>245</v>
      </c>
      <c r="F52" s="392"/>
      <c r="G52" s="277"/>
      <c r="H52" s="278"/>
    </row>
    <row r="53" spans="2:8" ht="49.5" customHeight="1" x14ac:dyDescent="0.25">
      <c r="B53" s="213"/>
      <c r="C53" s="410" t="s">
        <v>93</v>
      </c>
      <c r="D53" s="394"/>
      <c r="E53" s="391" t="s">
        <v>243</v>
      </c>
      <c r="F53" s="392"/>
      <c r="G53" s="277"/>
      <c r="H53" s="278"/>
    </row>
    <row r="54" spans="2:8" ht="50.1" customHeight="1" x14ac:dyDescent="0.25">
      <c r="B54" s="213"/>
      <c r="C54" s="410" t="s">
        <v>109</v>
      </c>
      <c r="D54" s="394"/>
      <c r="E54" s="391" t="s">
        <v>248</v>
      </c>
      <c r="F54" s="392"/>
      <c r="G54" s="277"/>
      <c r="H54" s="278"/>
    </row>
    <row r="55" spans="2:8" ht="29.45" customHeight="1" x14ac:dyDescent="0.25">
      <c r="B55" s="213"/>
      <c r="C55" s="410" t="s">
        <v>113</v>
      </c>
      <c r="D55" s="394"/>
      <c r="E55" s="391" t="s">
        <v>246</v>
      </c>
      <c r="F55" s="392"/>
      <c r="G55" s="277"/>
      <c r="H55" s="278"/>
    </row>
    <row r="56" spans="2:8" ht="39.950000000000003" customHeight="1" x14ac:dyDescent="0.25">
      <c r="B56" s="213"/>
      <c r="C56" s="410" t="s">
        <v>117</v>
      </c>
      <c r="D56" s="394"/>
      <c r="E56" s="391" t="s">
        <v>247</v>
      </c>
      <c r="F56" s="392"/>
      <c r="G56" s="277"/>
      <c r="H56" s="278"/>
    </row>
    <row r="57" spans="2:8" ht="29.45" customHeight="1" x14ac:dyDescent="0.25">
      <c r="B57" s="213"/>
      <c r="C57" s="410" t="s">
        <v>10</v>
      </c>
      <c r="D57" s="394"/>
      <c r="E57" s="391" t="s">
        <v>202</v>
      </c>
      <c r="F57" s="392"/>
      <c r="G57" s="277"/>
      <c r="H57" s="278"/>
    </row>
    <row r="58" spans="2:8" ht="18.600000000000001" customHeight="1" x14ac:dyDescent="0.25">
      <c r="B58" s="213"/>
      <c r="C58" s="277"/>
      <c r="D58" s="277"/>
      <c r="E58" s="277"/>
      <c r="F58" s="277"/>
      <c r="G58" s="277"/>
      <c r="H58" s="278"/>
    </row>
    <row r="59" spans="2:8" ht="18.600000000000001" customHeight="1" x14ac:dyDescent="0.25">
      <c r="B59" s="400" t="s">
        <v>216</v>
      </c>
      <c r="C59" s="401"/>
      <c r="D59" s="401"/>
      <c r="E59" s="401"/>
      <c r="F59" s="401"/>
      <c r="G59" s="401"/>
      <c r="H59" s="402"/>
    </row>
    <row r="60" spans="2:8" ht="18.600000000000001" customHeight="1" x14ac:dyDescent="0.25">
      <c r="B60" s="213"/>
      <c r="C60" s="277"/>
      <c r="D60" s="277"/>
      <c r="E60" s="277"/>
      <c r="F60" s="277"/>
      <c r="G60" s="277"/>
      <c r="H60" s="278"/>
    </row>
    <row r="61" spans="2:8" ht="18.600000000000001" customHeight="1" x14ac:dyDescent="0.25">
      <c r="B61" s="403" t="s">
        <v>214</v>
      </c>
      <c r="C61" s="404"/>
      <c r="D61" s="404"/>
      <c r="E61" s="404"/>
      <c r="F61" s="404"/>
      <c r="G61" s="404"/>
      <c r="H61" s="405"/>
    </row>
    <row r="62" spans="2:8" ht="18.600000000000001" customHeight="1" x14ac:dyDescent="0.25">
      <c r="B62" s="271"/>
      <c r="C62" s="272"/>
      <c r="D62" s="272"/>
      <c r="E62" s="272"/>
      <c r="F62" s="272"/>
      <c r="G62" s="272"/>
      <c r="H62" s="273"/>
    </row>
    <row r="63" spans="2:8" ht="30" customHeight="1" x14ac:dyDescent="0.25">
      <c r="B63" s="367" t="s">
        <v>215</v>
      </c>
      <c r="C63" s="383"/>
      <c r="D63" s="383"/>
      <c r="E63" s="383"/>
      <c r="F63" s="383"/>
      <c r="G63" s="383"/>
      <c r="H63" s="384"/>
    </row>
    <row r="64" spans="2:8" ht="17.25" thickBot="1" x14ac:dyDescent="0.3">
      <c r="B64" s="213"/>
      <c r="C64" s="277"/>
      <c r="D64" s="277"/>
      <c r="E64" s="277"/>
      <c r="F64" s="277"/>
      <c r="G64" s="277"/>
      <c r="H64" s="278"/>
    </row>
    <row r="65" spans="2:8" ht="30" customHeight="1" thickTop="1" x14ac:dyDescent="0.25">
      <c r="B65" s="213"/>
      <c r="C65" s="399" t="s">
        <v>184</v>
      </c>
      <c r="D65" s="374"/>
      <c r="E65" s="375" t="s">
        <v>185</v>
      </c>
      <c r="F65" s="376"/>
      <c r="G65" s="277"/>
      <c r="H65" s="278"/>
    </row>
    <row r="66" spans="2:8" ht="30" customHeight="1" x14ac:dyDescent="0.25">
      <c r="B66" s="213"/>
      <c r="C66" s="410" t="s">
        <v>124</v>
      </c>
      <c r="D66" s="394"/>
      <c r="E66" s="391" t="s">
        <v>249</v>
      </c>
      <c r="F66" s="392"/>
      <c r="G66" s="277"/>
      <c r="H66" s="278"/>
    </row>
    <row r="67" spans="2:8" ht="44.45" customHeight="1" x14ac:dyDescent="0.25">
      <c r="B67" s="213"/>
      <c r="C67" s="410" t="s">
        <v>125</v>
      </c>
      <c r="D67" s="394"/>
      <c r="E67" s="391" t="s">
        <v>250</v>
      </c>
      <c r="F67" s="392"/>
      <c r="G67" s="277"/>
      <c r="H67" s="278"/>
    </row>
    <row r="68" spans="2:8" ht="51" customHeight="1" x14ac:dyDescent="0.25">
      <c r="B68" s="213"/>
      <c r="C68" s="410" t="s">
        <v>177</v>
      </c>
      <c r="D68" s="394"/>
      <c r="E68" s="391" t="s">
        <v>251</v>
      </c>
      <c r="F68" s="392"/>
      <c r="G68" s="277"/>
      <c r="H68" s="278"/>
    </row>
    <row r="69" spans="2:8" ht="76.5" customHeight="1" x14ac:dyDescent="0.25">
      <c r="B69" s="213"/>
      <c r="C69" s="410" t="s">
        <v>252</v>
      </c>
      <c r="D69" s="394"/>
      <c r="E69" s="391" t="s">
        <v>191</v>
      </c>
      <c r="F69" s="392"/>
      <c r="G69" s="277"/>
      <c r="H69" s="278"/>
    </row>
    <row r="70" spans="2:8" ht="30" customHeight="1" x14ac:dyDescent="0.25">
      <c r="B70" s="213"/>
      <c r="C70" s="410" t="s">
        <v>149</v>
      </c>
      <c r="D70" s="394"/>
      <c r="E70" s="391" t="s">
        <v>254</v>
      </c>
      <c r="F70" s="392"/>
      <c r="G70" s="277"/>
      <c r="H70" s="278"/>
    </row>
    <row r="71" spans="2:8" ht="30" customHeight="1" x14ac:dyDescent="0.25">
      <c r="B71" s="213"/>
      <c r="C71" s="410" t="s">
        <v>255</v>
      </c>
      <c r="D71" s="394"/>
      <c r="E71" s="391" t="s">
        <v>256</v>
      </c>
      <c r="F71" s="392"/>
      <c r="G71" s="277"/>
      <c r="H71" s="278"/>
    </row>
    <row r="72" spans="2:8" ht="30" customHeight="1" x14ac:dyDescent="0.25">
      <c r="B72" s="213"/>
      <c r="C72" s="410" t="s">
        <v>257</v>
      </c>
      <c r="D72" s="394"/>
      <c r="E72" s="391" t="s">
        <v>258</v>
      </c>
      <c r="F72" s="392"/>
      <c r="G72" s="277"/>
      <c r="H72" s="278"/>
    </row>
    <row r="73" spans="2:8" ht="53.45" customHeight="1" x14ac:dyDescent="0.25">
      <c r="B73" s="213"/>
      <c r="C73" s="410" t="s">
        <v>132</v>
      </c>
      <c r="D73" s="394"/>
      <c r="E73" s="391" t="s">
        <v>253</v>
      </c>
      <c r="F73" s="392"/>
      <c r="G73" s="277"/>
      <c r="H73" s="278"/>
    </row>
    <row r="74" spans="2:8" ht="30" customHeight="1" x14ac:dyDescent="0.25">
      <c r="B74" s="213"/>
      <c r="C74" s="277"/>
      <c r="D74" s="277"/>
      <c r="E74" s="277"/>
      <c r="F74" s="277"/>
      <c r="G74" s="277"/>
      <c r="H74" s="278"/>
    </row>
    <row r="75" spans="2:8" ht="18.600000000000001" customHeight="1" x14ac:dyDescent="0.25">
      <c r="B75" s="403" t="s">
        <v>218</v>
      </c>
      <c r="C75" s="404"/>
      <c r="D75" s="404"/>
      <c r="E75" s="404"/>
      <c r="F75" s="404"/>
      <c r="G75" s="404"/>
      <c r="H75" s="405"/>
    </row>
    <row r="76" spans="2:8" ht="18.600000000000001" customHeight="1" x14ac:dyDescent="0.25">
      <c r="B76" s="279"/>
      <c r="C76" s="280"/>
      <c r="D76" s="280"/>
      <c r="E76" s="280"/>
      <c r="F76" s="280"/>
      <c r="G76" s="280"/>
      <c r="H76" s="281"/>
    </row>
    <row r="77" spans="2:8" ht="18.600000000000001" customHeight="1" x14ac:dyDescent="0.25">
      <c r="B77" s="403" t="s">
        <v>219</v>
      </c>
      <c r="C77" s="404"/>
      <c r="D77" s="404"/>
      <c r="E77" s="404"/>
      <c r="F77" s="404"/>
      <c r="G77" s="404"/>
      <c r="H77" s="405"/>
    </row>
    <row r="78" spans="2:8" ht="18.600000000000001" customHeight="1" x14ac:dyDescent="0.25">
      <c r="B78" s="279"/>
      <c r="C78" s="280"/>
      <c r="D78" s="280"/>
      <c r="E78" s="280"/>
      <c r="F78" s="280"/>
      <c r="G78" s="280"/>
      <c r="H78" s="281"/>
    </row>
    <row r="79" spans="2:8" ht="18.600000000000001" customHeight="1" x14ac:dyDescent="0.25">
      <c r="B79" s="403" t="s">
        <v>220</v>
      </c>
      <c r="C79" s="404"/>
      <c r="D79" s="404"/>
      <c r="E79" s="404"/>
      <c r="F79" s="404"/>
      <c r="G79" s="404"/>
      <c r="H79" s="405"/>
    </row>
    <row r="80" spans="2:8" ht="16.5" x14ac:dyDescent="0.25">
      <c r="B80" s="213"/>
      <c r="C80" s="300"/>
      <c r="D80" s="300"/>
      <c r="E80" s="300"/>
      <c r="F80" s="300"/>
      <c r="G80" s="300"/>
      <c r="H80" s="214"/>
    </row>
    <row r="81" spans="2:8" ht="16.5" x14ac:dyDescent="0.25">
      <c r="B81" s="213"/>
      <c r="C81" s="300"/>
      <c r="D81" s="300"/>
      <c r="E81" s="300"/>
      <c r="F81" s="300"/>
      <c r="G81" s="300"/>
      <c r="H81" s="214"/>
    </row>
    <row r="82" spans="2:8" ht="16.5" x14ac:dyDescent="0.25">
      <c r="B82" s="213" t="s">
        <v>261</v>
      </c>
      <c r="C82" s="300"/>
      <c r="D82" s="300"/>
      <c r="E82" s="300"/>
      <c r="F82" s="300"/>
      <c r="G82" s="300"/>
      <c r="H82" s="214"/>
    </row>
    <row r="83" spans="2:8" ht="16.5" x14ac:dyDescent="0.25">
      <c r="B83" s="213"/>
      <c r="C83" s="300"/>
      <c r="D83" s="300"/>
      <c r="E83" s="300"/>
      <c r="F83" s="300"/>
      <c r="G83" s="300"/>
      <c r="H83" s="214"/>
    </row>
    <row r="84" spans="2:8" ht="15.75" thickBot="1" x14ac:dyDescent="0.3">
      <c r="B84" s="292"/>
      <c r="C84" s="297"/>
      <c r="D84" s="301"/>
      <c r="E84" s="302"/>
      <c r="F84" s="302"/>
      <c r="G84" s="303"/>
      <c r="H84" s="293"/>
    </row>
    <row r="85" spans="2:8" ht="15.75" thickTop="1" x14ac:dyDescent="0.25">
      <c r="B85" s="304" t="s">
        <v>262</v>
      </c>
      <c r="C85" s="373" t="s">
        <v>184</v>
      </c>
      <c r="D85" s="374"/>
      <c r="E85" s="375" t="s">
        <v>185</v>
      </c>
      <c r="F85" s="376"/>
      <c r="G85" s="297"/>
      <c r="H85" s="293"/>
    </row>
    <row r="86" spans="2:8" s="212" customFormat="1" x14ac:dyDescent="0.25">
      <c r="B86" s="308">
        <v>2</v>
      </c>
      <c r="C86" s="406" t="s">
        <v>186</v>
      </c>
      <c r="D86" s="386"/>
      <c r="E86" s="387" t="s">
        <v>187</v>
      </c>
      <c r="F86" s="388"/>
      <c r="G86" s="305"/>
      <c r="H86" s="215"/>
    </row>
    <row r="87" spans="2:8" s="212" customFormat="1" ht="17.25" customHeight="1" x14ac:dyDescent="0.25">
      <c r="B87" s="308">
        <v>2</v>
      </c>
      <c r="C87" s="406" t="s">
        <v>221</v>
      </c>
      <c r="D87" s="386"/>
      <c r="E87" s="387" t="s">
        <v>188</v>
      </c>
      <c r="F87" s="388"/>
      <c r="G87" s="305"/>
      <c r="H87" s="215"/>
    </row>
    <row r="88" spans="2:8" s="212" customFormat="1" ht="25.5" customHeight="1" x14ac:dyDescent="0.25">
      <c r="B88" s="308">
        <v>2</v>
      </c>
      <c r="C88" s="406" t="s">
        <v>206</v>
      </c>
      <c r="D88" s="386"/>
      <c r="E88" s="387" t="s">
        <v>235</v>
      </c>
      <c r="F88" s="388"/>
      <c r="G88" s="305"/>
      <c r="H88" s="215"/>
    </row>
    <row r="89" spans="2:8" s="212" customFormat="1" ht="25.5" customHeight="1" x14ac:dyDescent="0.25">
      <c r="B89" s="308">
        <v>2</v>
      </c>
      <c r="C89" s="406" t="s">
        <v>236</v>
      </c>
      <c r="D89" s="386"/>
      <c r="E89" s="387" t="s">
        <v>237</v>
      </c>
      <c r="F89" s="388"/>
      <c r="G89" s="305"/>
      <c r="H89" s="215"/>
    </row>
    <row r="90" spans="2:8" s="212" customFormat="1" ht="66.95" customHeight="1" x14ac:dyDescent="0.25">
      <c r="B90" s="308">
        <v>2</v>
      </c>
      <c r="C90" s="406" t="s">
        <v>223</v>
      </c>
      <c r="D90" s="386"/>
      <c r="E90" s="387" t="s">
        <v>189</v>
      </c>
      <c r="F90" s="388"/>
      <c r="G90" s="305"/>
      <c r="H90" s="215"/>
    </row>
    <row r="91" spans="2:8" s="212" customFormat="1" ht="67.5" customHeight="1" x14ac:dyDescent="0.25">
      <c r="B91" s="308">
        <v>2</v>
      </c>
      <c r="C91" s="394" t="s">
        <v>78</v>
      </c>
      <c r="D91" s="390"/>
      <c r="E91" s="391" t="s">
        <v>234</v>
      </c>
      <c r="F91" s="392"/>
      <c r="G91" s="305"/>
      <c r="H91" s="215"/>
    </row>
    <row r="92" spans="2:8" s="212" customFormat="1" ht="43.5" customHeight="1" x14ac:dyDescent="0.25">
      <c r="B92" s="308">
        <v>2</v>
      </c>
      <c r="C92" s="394" t="s">
        <v>224</v>
      </c>
      <c r="D92" s="390"/>
      <c r="E92" s="391" t="s">
        <v>225</v>
      </c>
      <c r="F92" s="392"/>
      <c r="G92" s="305"/>
      <c r="H92" s="215"/>
    </row>
    <row r="93" spans="2:8" s="212" customFormat="1" ht="35.1" customHeight="1" x14ac:dyDescent="0.25">
      <c r="B93" s="308">
        <v>2</v>
      </c>
      <c r="C93" s="394" t="s">
        <v>226</v>
      </c>
      <c r="D93" s="390"/>
      <c r="E93" s="391" t="s">
        <v>227</v>
      </c>
      <c r="F93" s="392"/>
      <c r="G93" s="305"/>
      <c r="H93" s="215"/>
    </row>
    <row r="94" spans="2:8" s="212" customFormat="1" ht="72.75" customHeight="1" x14ac:dyDescent="0.25">
      <c r="B94" s="308">
        <v>2</v>
      </c>
      <c r="C94" s="394" t="s">
        <v>50</v>
      </c>
      <c r="D94" s="390"/>
      <c r="E94" s="391" t="s">
        <v>259</v>
      </c>
      <c r="F94" s="392"/>
      <c r="G94" s="305"/>
      <c r="H94" s="215"/>
    </row>
    <row r="95" spans="2:8" s="212" customFormat="1" ht="93.95" customHeight="1" x14ac:dyDescent="0.25">
      <c r="B95" s="308">
        <v>2</v>
      </c>
      <c r="C95" s="394" t="s">
        <v>229</v>
      </c>
      <c r="D95" s="390"/>
      <c r="E95" s="391" t="s">
        <v>230</v>
      </c>
      <c r="F95" s="392"/>
      <c r="G95" s="305"/>
      <c r="H95" s="215"/>
    </row>
    <row r="96" spans="2:8" s="212" customFormat="1" ht="93.95" customHeight="1" x14ac:dyDescent="0.25">
      <c r="B96" s="308">
        <v>2</v>
      </c>
      <c r="C96" s="394" t="s">
        <v>231</v>
      </c>
      <c r="D96" s="390"/>
      <c r="E96" s="391" t="s">
        <v>232</v>
      </c>
      <c r="F96" s="392"/>
      <c r="G96" s="305"/>
      <c r="H96" s="215"/>
    </row>
    <row r="97" spans="2:8" s="212" customFormat="1" x14ac:dyDescent="0.25">
      <c r="B97" s="308">
        <v>2</v>
      </c>
      <c r="C97" s="394" t="s">
        <v>166</v>
      </c>
      <c r="D97" s="390"/>
      <c r="E97" s="391" t="s">
        <v>233</v>
      </c>
      <c r="F97" s="392"/>
      <c r="G97" s="305"/>
      <c r="H97" s="215"/>
    </row>
    <row r="98" spans="2:8" s="212" customFormat="1" ht="66.599999999999994" customHeight="1" x14ac:dyDescent="0.25">
      <c r="B98" s="308">
        <v>3</v>
      </c>
      <c r="C98" s="394" t="s">
        <v>199</v>
      </c>
      <c r="D98" s="390"/>
      <c r="E98" s="391" t="s">
        <v>239</v>
      </c>
      <c r="F98" s="392"/>
      <c r="G98" s="305"/>
      <c r="H98" s="215"/>
    </row>
    <row r="99" spans="2:8" s="212" customFormat="1" ht="66.599999999999994" customHeight="1" x14ac:dyDescent="0.25">
      <c r="B99" s="308">
        <v>3</v>
      </c>
      <c r="C99" s="394" t="s">
        <v>171</v>
      </c>
      <c r="D99" s="390"/>
      <c r="E99" s="391" t="s">
        <v>264</v>
      </c>
      <c r="F99" s="392"/>
      <c r="G99" s="305"/>
      <c r="H99" s="215"/>
    </row>
    <row r="100" spans="2:8" s="212" customFormat="1" ht="62.45" customHeight="1" x14ac:dyDescent="0.25">
      <c r="B100" s="308">
        <v>3</v>
      </c>
      <c r="C100" s="394" t="s">
        <v>64</v>
      </c>
      <c r="D100" s="390"/>
      <c r="E100" s="391" t="s">
        <v>265</v>
      </c>
      <c r="F100" s="392"/>
      <c r="G100" s="305"/>
      <c r="H100" s="215"/>
    </row>
    <row r="101" spans="2:8" s="212" customFormat="1" ht="38.450000000000003" customHeight="1" x14ac:dyDescent="0.25">
      <c r="B101" s="308">
        <v>3</v>
      </c>
      <c r="C101" s="394" t="s">
        <v>240</v>
      </c>
      <c r="D101" s="390"/>
      <c r="E101" s="391" t="s">
        <v>241</v>
      </c>
      <c r="F101" s="392"/>
      <c r="G101" s="305"/>
      <c r="H101" s="215"/>
    </row>
    <row r="102" spans="2:8" ht="59.25" customHeight="1" x14ac:dyDescent="0.25">
      <c r="B102" s="309">
        <v>5</v>
      </c>
      <c r="C102" s="393" t="s">
        <v>174</v>
      </c>
      <c r="D102" s="394"/>
      <c r="E102" s="391" t="s">
        <v>260</v>
      </c>
      <c r="F102" s="392"/>
      <c r="G102" s="297"/>
      <c r="H102" s="293"/>
    </row>
    <row r="103" spans="2:8" ht="59.25" customHeight="1" x14ac:dyDescent="0.25">
      <c r="B103" s="309">
        <v>5</v>
      </c>
      <c r="C103" s="393" t="s">
        <v>90</v>
      </c>
      <c r="D103" s="394"/>
      <c r="E103" s="391" t="s">
        <v>242</v>
      </c>
      <c r="F103" s="392"/>
      <c r="G103" s="297"/>
      <c r="H103" s="293"/>
    </row>
    <row r="104" spans="2:8" ht="59.25" customHeight="1" x14ac:dyDescent="0.25">
      <c r="B104" s="309">
        <v>5</v>
      </c>
      <c r="C104" s="393" t="s">
        <v>91</v>
      </c>
      <c r="D104" s="394"/>
      <c r="E104" s="391" t="s">
        <v>244</v>
      </c>
      <c r="F104" s="392"/>
      <c r="G104" s="297"/>
      <c r="H104" s="293"/>
    </row>
    <row r="105" spans="2:8" ht="59.25" customHeight="1" x14ac:dyDescent="0.25">
      <c r="B105" s="309">
        <v>5</v>
      </c>
      <c r="C105" s="393" t="s">
        <v>114</v>
      </c>
      <c r="D105" s="394"/>
      <c r="E105" s="391" t="s">
        <v>244</v>
      </c>
      <c r="F105" s="392"/>
      <c r="G105" s="297"/>
      <c r="H105" s="293"/>
    </row>
    <row r="106" spans="2:8" ht="47.45" customHeight="1" x14ac:dyDescent="0.25">
      <c r="B106" s="309">
        <v>5</v>
      </c>
      <c r="C106" s="393" t="s">
        <v>92</v>
      </c>
      <c r="D106" s="394"/>
      <c r="E106" s="391" t="s">
        <v>245</v>
      </c>
      <c r="F106" s="392"/>
      <c r="G106" s="297"/>
      <c r="H106" s="293"/>
    </row>
    <row r="107" spans="2:8" ht="45.6" customHeight="1" x14ac:dyDescent="0.25">
      <c r="B107" s="309">
        <v>5</v>
      </c>
      <c r="C107" s="393" t="s">
        <v>93</v>
      </c>
      <c r="D107" s="394"/>
      <c r="E107" s="391" t="s">
        <v>243</v>
      </c>
      <c r="F107" s="392"/>
      <c r="G107" s="297"/>
      <c r="H107" s="293"/>
    </row>
    <row r="108" spans="2:8" ht="32.450000000000003" customHeight="1" x14ac:dyDescent="0.25">
      <c r="B108" s="309">
        <v>5</v>
      </c>
      <c r="C108" s="393" t="s">
        <v>109</v>
      </c>
      <c r="D108" s="394"/>
      <c r="E108" s="391" t="s">
        <v>248</v>
      </c>
      <c r="F108" s="392"/>
      <c r="G108" s="297"/>
      <c r="H108" s="293"/>
    </row>
    <row r="109" spans="2:8" ht="33.6" customHeight="1" x14ac:dyDescent="0.25">
      <c r="B109" s="309">
        <v>5</v>
      </c>
      <c r="C109" s="393" t="s">
        <v>113</v>
      </c>
      <c r="D109" s="394"/>
      <c r="E109" s="391" t="s">
        <v>246</v>
      </c>
      <c r="F109" s="392"/>
      <c r="G109" s="297"/>
      <c r="H109" s="293"/>
    </row>
    <row r="110" spans="2:8" ht="33.6" customHeight="1" x14ac:dyDescent="0.25">
      <c r="B110" s="309">
        <v>5</v>
      </c>
      <c r="C110" s="393" t="s">
        <v>117</v>
      </c>
      <c r="D110" s="394"/>
      <c r="E110" s="391" t="s">
        <v>247</v>
      </c>
      <c r="F110" s="392"/>
      <c r="G110" s="297"/>
      <c r="H110" s="293"/>
    </row>
    <row r="111" spans="2:8" x14ac:dyDescent="0.25">
      <c r="B111" s="309">
        <v>5</v>
      </c>
      <c r="C111" s="393" t="s">
        <v>10</v>
      </c>
      <c r="D111" s="394"/>
      <c r="E111" s="391" t="s">
        <v>202</v>
      </c>
      <c r="F111" s="392"/>
      <c r="G111" s="297"/>
      <c r="H111" s="293"/>
    </row>
    <row r="112" spans="2:8" ht="24.95" customHeight="1" x14ac:dyDescent="0.25">
      <c r="B112" s="309">
        <v>8</v>
      </c>
      <c r="C112" s="393" t="s">
        <v>124</v>
      </c>
      <c r="D112" s="394"/>
      <c r="E112" s="391" t="s">
        <v>249</v>
      </c>
      <c r="F112" s="392"/>
      <c r="G112" s="297"/>
      <c r="H112" s="293"/>
    </row>
    <row r="113" spans="2:8" ht="46.5" customHeight="1" x14ac:dyDescent="0.25">
      <c r="B113" s="309">
        <v>8</v>
      </c>
      <c r="C113" s="393" t="s">
        <v>125</v>
      </c>
      <c r="D113" s="394"/>
      <c r="E113" s="391" t="s">
        <v>250</v>
      </c>
      <c r="F113" s="392"/>
      <c r="G113" s="297"/>
      <c r="H113" s="293"/>
    </row>
    <row r="114" spans="2:8" ht="46.5" customHeight="1" x14ac:dyDescent="0.25">
      <c r="B114" s="309">
        <v>8</v>
      </c>
      <c r="C114" s="393" t="s">
        <v>177</v>
      </c>
      <c r="D114" s="394"/>
      <c r="E114" s="391" t="s">
        <v>251</v>
      </c>
      <c r="F114" s="392"/>
      <c r="G114" s="297"/>
      <c r="H114" s="293"/>
    </row>
    <row r="115" spans="2:8" s="212" customFormat="1" ht="82.5" customHeight="1" x14ac:dyDescent="0.25">
      <c r="B115" s="308">
        <v>8</v>
      </c>
      <c r="C115" s="393" t="s">
        <v>252</v>
      </c>
      <c r="D115" s="394"/>
      <c r="E115" s="391" t="s">
        <v>191</v>
      </c>
      <c r="F115" s="392"/>
      <c r="G115" s="305"/>
      <c r="H115" s="215"/>
    </row>
    <row r="116" spans="2:8" s="212" customFormat="1" ht="33.950000000000003" customHeight="1" x14ac:dyDescent="0.25">
      <c r="B116" s="308">
        <v>8</v>
      </c>
      <c r="C116" s="393" t="s">
        <v>149</v>
      </c>
      <c r="D116" s="394"/>
      <c r="E116" s="391" t="s">
        <v>254</v>
      </c>
      <c r="F116" s="392"/>
      <c r="G116" s="305"/>
      <c r="H116" s="215"/>
    </row>
    <row r="117" spans="2:8" s="212" customFormat="1" ht="33.950000000000003" customHeight="1" x14ac:dyDescent="0.25">
      <c r="B117" s="308">
        <v>8</v>
      </c>
      <c r="C117" s="393" t="s">
        <v>255</v>
      </c>
      <c r="D117" s="394"/>
      <c r="E117" s="391" t="s">
        <v>256</v>
      </c>
      <c r="F117" s="392"/>
      <c r="G117" s="305"/>
      <c r="H117" s="215"/>
    </row>
    <row r="118" spans="2:8" s="212" customFormat="1" ht="33.950000000000003" customHeight="1" x14ac:dyDescent="0.25">
      <c r="B118" s="308">
        <v>8</v>
      </c>
      <c r="C118" s="393" t="s">
        <v>257</v>
      </c>
      <c r="D118" s="394"/>
      <c r="E118" s="391" t="s">
        <v>258</v>
      </c>
      <c r="F118" s="392"/>
      <c r="G118" s="305"/>
      <c r="H118" s="215"/>
    </row>
    <row r="119" spans="2:8" s="212" customFormat="1" ht="46.5" customHeight="1" x14ac:dyDescent="0.25">
      <c r="B119" s="308">
        <v>8</v>
      </c>
      <c r="C119" s="393" t="s">
        <v>132</v>
      </c>
      <c r="D119" s="394"/>
      <c r="E119" s="391" t="s">
        <v>253</v>
      </c>
      <c r="F119" s="392"/>
      <c r="G119" s="305"/>
      <c r="H119" s="215"/>
    </row>
    <row r="120" spans="2:8" ht="6.75" customHeight="1" thickBot="1" x14ac:dyDescent="0.3">
      <c r="B120" s="292"/>
      <c r="C120" s="395"/>
      <c r="D120" s="396"/>
      <c r="E120" s="397"/>
      <c r="F120" s="398"/>
      <c r="G120" s="297"/>
      <c r="H120" s="293"/>
    </row>
    <row r="121" spans="2:8" ht="15.75" thickTop="1" x14ac:dyDescent="0.25">
      <c r="B121" s="292"/>
      <c r="C121" s="306"/>
      <c r="D121" s="306"/>
      <c r="E121" s="307"/>
      <c r="F121" s="307"/>
      <c r="G121" s="297"/>
      <c r="H121" s="293"/>
    </row>
    <row r="122" spans="2:8" ht="15.75" thickBot="1" x14ac:dyDescent="0.3">
      <c r="B122" s="294"/>
      <c r="C122" s="295"/>
      <c r="D122" s="295"/>
      <c r="E122" s="295"/>
      <c r="F122" s="295"/>
      <c r="G122" s="295"/>
      <c r="H122" s="296"/>
    </row>
    <row r="126" spans="2:8" x14ac:dyDescent="0.25">
      <c r="B126" s="330" t="s">
        <v>274</v>
      </c>
    </row>
    <row r="127" spans="2:8" ht="48" customHeight="1" x14ac:dyDescent="0.25">
      <c r="B127" s="411" t="s">
        <v>275</v>
      </c>
      <c r="C127" s="411"/>
    </row>
    <row r="128" spans="2:8" x14ac:dyDescent="0.25">
      <c r="B128" s="412">
        <v>44342</v>
      </c>
      <c r="C128" s="412"/>
    </row>
  </sheetData>
  <sheetProtection sheet="1" scenarios="1" formatCells="0" formatColumns="0" formatRows="0"/>
  <autoFilter ref="B85:H119" xr:uid="{00000000-0009-0000-0000-000000000000}">
    <filterColumn colId="1" showButton="0"/>
    <filterColumn colId="3" showButton="0"/>
  </autoFilter>
  <mergeCells count="170">
    <mergeCell ref="B127:C127"/>
    <mergeCell ref="B128:C128"/>
    <mergeCell ref="C111:D111"/>
    <mergeCell ref="E111:F111"/>
    <mergeCell ref="C65:D65"/>
    <mergeCell ref="E65:F65"/>
    <mergeCell ref="C66:D66"/>
    <mergeCell ref="E66:F66"/>
    <mergeCell ref="C67:D67"/>
    <mergeCell ref="E67:F67"/>
    <mergeCell ref="C113:D113"/>
    <mergeCell ref="E113:F113"/>
    <mergeCell ref="C112:D112"/>
    <mergeCell ref="E112:F112"/>
    <mergeCell ref="C71:D71"/>
    <mergeCell ref="E71:F71"/>
    <mergeCell ref="C72:D72"/>
    <mergeCell ref="E72:F72"/>
    <mergeCell ref="C73:D73"/>
    <mergeCell ref="E73:F73"/>
    <mergeCell ref="C68:D68"/>
    <mergeCell ref="E68:F68"/>
    <mergeCell ref="C69:D69"/>
    <mergeCell ref="E69:F69"/>
    <mergeCell ref="B79:H79"/>
    <mergeCell ref="C93:D93"/>
    <mergeCell ref="C70:D70"/>
    <mergeCell ref="E70:F70"/>
    <mergeCell ref="C109:D109"/>
    <mergeCell ref="E109:F109"/>
    <mergeCell ref="C110:D110"/>
    <mergeCell ref="E110:F110"/>
    <mergeCell ref="C106:D106"/>
    <mergeCell ref="E106:F106"/>
    <mergeCell ref="C107:D107"/>
    <mergeCell ref="E107:F107"/>
    <mergeCell ref="C108:D108"/>
    <mergeCell ref="E108:F108"/>
    <mergeCell ref="C103:D103"/>
    <mergeCell ref="E103:F103"/>
    <mergeCell ref="E93:F93"/>
    <mergeCell ref="C94:D94"/>
    <mergeCell ref="E94:F94"/>
    <mergeCell ref="C90:D90"/>
    <mergeCell ref="E90:F90"/>
    <mergeCell ref="C91:D91"/>
    <mergeCell ref="E91:F91"/>
    <mergeCell ref="C92:D92"/>
    <mergeCell ref="C50:D50"/>
    <mergeCell ref="E50:F50"/>
    <mergeCell ref="C51:D51"/>
    <mergeCell ref="E51:F51"/>
    <mergeCell ref="C52:D52"/>
    <mergeCell ref="E52:F52"/>
    <mergeCell ref="C56:D56"/>
    <mergeCell ref="E56:F56"/>
    <mergeCell ref="C57:D57"/>
    <mergeCell ref="E57:F57"/>
    <mergeCell ref="C53:D53"/>
    <mergeCell ref="E53:F53"/>
    <mergeCell ref="C54:D54"/>
    <mergeCell ref="E54:F54"/>
    <mergeCell ref="C39:D39"/>
    <mergeCell ref="E39:F39"/>
    <mergeCell ref="B43:H43"/>
    <mergeCell ref="C99:D99"/>
    <mergeCell ref="E99:F99"/>
    <mergeCell ref="C49:D49"/>
    <mergeCell ref="E49:F49"/>
    <mergeCell ref="C98:D98"/>
    <mergeCell ref="E98:F98"/>
    <mergeCell ref="C40:D40"/>
    <mergeCell ref="E40:F40"/>
    <mergeCell ref="C41:D41"/>
    <mergeCell ref="E41:F41"/>
    <mergeCell ref="C55:D55"/>
    <mergeCell ref="E55:F55"/>
    <mergeCell ref="E96:F96"/>
    <mergeCell ref="C88:D88"/>
    <mergeCell ref="E88:F88"/>
    <mergeCell ref="B75:H75"/>
    <mergeCell ref="B77:H77"/>
    <mergeCell ref="C47:D47"/>
    <mergeCell ref="E47:F47"/>
    <mergeCell ref="C48:D48"/>
    <mergeCell ref="E48:F48"/>
    <mergeCell ref="C89:D89"/>
    <mergeCell ref="E89:F89"/>
    <mergeCell ref="E86:F86"/>
    <mergeCell ref="C87:D87"/>
    <mergeCell ref="E87:F87"/>
    <mergeCell ref="C114:D114"/>
    <mergeCell ref="E114:F114"/>
    <mergeCell ref="C102:D102"/>
    <mergeCell ref="E102:F102"/>
    <mergeCell ref="C104:D104"/>
    <mergeCell ref="E104:F104"/>
    <mergeCell ref="C105:D105"/>
    <mergeCell ref="E105:F105"/>
    <mergeCell ref="C95:D95"/>
    <mergeCell ref="E95:F95"/>
    <mergeCell ref="C97:D97"/>
    <mergeCell ref="E97:F97"/>
    <mergeCell ref="C96:D96"/>
    <mergeCell ref="C101:D101"/>
    <mergeCell ref="E101:F101"/>
    <mergeCell ref="C100:D100"/>
    <mergeCell ref="E100:F100"/>
    <mergeCell ref="E92:F92"/>
    <mergeCell ref="C86:D86"/>
    <mergeCell ref="C21:D21"/>
    <mergeCell ref="E21:F21"/>
    <mergeCell ref="C22:D22"/>
    <mergeCell ref="E22:F22"/>
    <mergeCell ref="C23:D23"/>
    <mergeCell ref="E23:F23"/>
    <mergeCell ref="B59:H59"/>
    <mergeCell ref="B61:H61"/>
    <mergeCell ref="B63:H63"/>
    <mergeCell ref="C24:D24"/>
    <mergeCell ref="E24:F24"/>
    <mergeCell ref="E30:F30"/>
    <mergeCell ref="C29:D29"/>
    <mergeCell ref="E29:F29"/>
    <mergeCell ref="C28:D28"/>
    <mergeCell ref="E28:F28"/>
    <mergeCell ref="C27:D27"/>
    <mergeCell ref="E27:F27"/>
    <mergeCell ref="C26:D26"/>
    <mergeCell ref="E26:F26"/>
    <mergeCell ref="C37:D37"/>
    <mergeCell ref="E37:F37"/>
    <mergeCell ref="C38:D38"/>
    <mergeCell ref="E38:F38"/>
    <mergeCell ref="C119:D119"/>
    <mergeCell ref="E119:F119"/>
    <mergeCell ref="C120:D120"/>
    <mergeCell ref="E120:F120"/>
    <mergeCell ref="C118:D118"/>
    <mergeCell ref="E118:F118"/>
    <mergeCell ref="C117:D117"/>
    <mergeCell ref="E117:F117"/>
    <mergeCell ref="C115:D115"/>
    <mergeCell ref="E115:F115"/>
    <mergeCell ref="C116:D116"/>
    <mergeCell ref="E116:F116"/>
    <mergeCell ref="B2:H2"/>
    <mergeCell ref="B4:H5"/>
    <mergeCell ref="B6:H6"/>
    <mergeCell ref="B7:H7"/>
    <mergeCell ref="C85:D85"/>
    <mergeCell ref="E85:F85"/>
    <mergeCell ref="B9:H9"/>
    <mergeCell ref="B11:H11"/>
    <mergeCell ref="B45:H45"/>
    <mergeCell ref="B15:H15"/>
    <mergeCell ref="B17:H17"/>
    <mergeCell ref="B13:H13"/>
    <mergeCell ref="B19:H19"/>
    <mergeCell ref="B14:H14"/>
    <mergeCell ref="B35:H35"/>
    <mergeCell ref="C25:D25"/>
    <mergeCell ref="E25:F25"/>
    <mergeCell ref="C31:D31"/>
    <mergeCell ref="E31:F31"/>
    <mergeCell ref="C32:D32"/>
    <mergeCell ref="E32:F32"/>
    <mergeCell ref="C33:D33"/>
    <mergeCell ref="E33:F33"/>
    <mergeCell ref="C30:D3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5"/>
  <dimension ref="A1:D23"/>
  <sheetViews>
    <sheetView view="pageBreakPreview" zoomScale="110" zoomScaleNormal="100" zoomScaleSheetLayoutView="110" workbookViewId="0">
      <selection activeCell="D2" sqref="D2"/>
    </sheetView>
  </sheetViews>
  <sheetFormatPr baseColWidth="10" defaultRowHeight="15" x14ac:dyDescent="0.25"/>
  <cols>
    <col min="1" max="1" width="21.7109375" style="319" customWidth="1"/>
    <col min="2" max="2" width="23.5703125" customWidth="1"/>
    <col min="3" max="3" width="12.42578125" customWidth="1"/>
    <col min="4" max="4" width="16.5703125" customWidth="1"/>
    <col min="5" max="256" width="10.85546875"/>
    <col min="257" max="257" width="17.7109375" customWidth="1"/>
    <col min="258" max="258" width="23.5703125" customWidth="1"/>
    <col min="259" max="259" width="10.85546875"/>
    <col min="260" max="260" width="12.7109375" customWidth="1"/>
    <col min="261" max="512" width="10.85546875"/>
    <col min="513" max="513" width="17.7109375" customWidth="1"/>
    <col min="514" max="514" width="23.5703125" customWidth="1"/>
    <col min="515" max="515" width="10.85546875"/>
    <col min="516" max="516" width="12.7109375" customWidth="1"/>
    <col min="517" max="768" width="10.85546875"/>
    <col min="769" max="769" width="17.7109375" customWidth="1"/>
    <col min="770" max="770" width="23.5703125" customWidth="1"/>
    <col min="771" max="771" width="10.85546875"/>
    <col min="772" max="772" width="12.7109375" customWidth="1"/>
    <col min="773" max="1024" width="10.85546875"/>
    <col min="1025" max="1025" width="17.7109375" customWidth="1"/>
    <col min="1026" max="1026" width="23.5703125" customWidth="1"/>
    <col min="1027" max="1027" width="10.85546875"/>
    <col min="1028" max="1028" width="12.7109375" customWidth="1"/>
    <col min="1029" max="1280" width="10.85546875"/>
    <col min="1281" max="1281" width="17.7109375" customWidth="1"/>
    <col min="1282" max="1282" width="23.5703125" customWidth="1"/>
    <col min="1283" max="1283" width="10.85546875"/>
    <col min="1284" max="1284" width="12.7109375" customWidth="1"/>
    <col min="1285" max="1536" width="10.85546875"/>
    <col min="1537" max="1537" width="17.7109375" customWidth="1"/>
    <col min="1538" max="1538" width="23.5703125" customWidth="1"/>
    <col min="1539" max="1539" width="10.85546875"/>
    <col min="1540" max="1540" width="12.7109375" customWidth="1"/>
    <col min="1541" max="1792" width="10.85546875"/>
    <col min="1793" max="1793" width="17.7109375" customWidth="1"/>
    <col min="1794" max="1794" width="23.5703125" customWidth="1"/>
    <col min="1795" max="1795" width="10.85546875"/>
    <col min="1796" max="1796" width="12.7109375" customWidth="1"/>
    <col min="1797" max="2048" width="10.85546875"/>
    <col min="2049" max="2049" width="17.7109375" customWidth="1"/>
    <col min="2050" max="2050" width="23.5703125" customWidth="1"/>
    <col min="2051" max="2051" width="10.85546875"/>
    <col min="2052" max="2052" width="12.7109375" customWidth="1"/>
    <col min="2053" max="2304" width="10.85546875"/>
    <col min="2305" max="2305" width="17.7109375" customWidth="1"/>
    <col min="2306" max="2306" width="23.5703125" customWidth="1"/>
    <col min="2307" max="2307" width="10.85546875"/>
    <col min="2308" max="2308" width="12.7109375" customWidth="1"/>
    <col min="2309" max="2560" width="10.85546875"/>
    <col min="2561" max="2561" width="17.7109375" customWidth="1"/>
    <col min="2562" max="2562" width="23.5703125" customWidth="1"/>
    <col min="2563" max="2563" width="10.85546875"/>
    <col min="2564" max="2564" width="12.7109375" customWidth="1"/>
    <col min="2565" max="2816" width="10.85546875"/>
    <col min="2817" max="2817" width="17.7109375" customWidth="1"/>
    <col min="2818" max="2818" width="23.5703125" customWidth="1"/>
    <col min="2819" max="2819" width="10.85546875"/>
    <col min="2820" max="2820" width="12.7109375" customWidth="1"/>
    <col min="2821" max="3072" width="10.85546875"/>
    <col min="3073" max="3073" width="17.7109375" customWidth="1"/>
    <col min="3074" max="3074" width="23.5703125" customWidth="1"/>
    <col min="3075" max="3075" width="10.85546875"/>
    <col min="3076" max="3076" width="12.7109375" customWidth="1"/>
    <col min="3077" max="3328" width="10.85546875"/>
    <col min="3329" max="3329" width="17.7109375" customWidth="1"/>
    <col min="3330" max="3330" width="23.5703125" customWidth="1"/>
    <col min="3331" max="3331" width="10.85546875"/>
    <col min="3332" max="3332" width="12.7109375" customWidth="1"/>
    <col min="3333" max="3584" width="10.85546875"/>
    <col min="3585" max="3585" width="17.7109375" customWidth="1"/>
    <col min="3586" max="3586" width="23.5703125" customWidth="1"/>
    <col min="3587" max="3587" width="10.85546875"/>
    <col min="3588" max="3588" width="12.7109375" customWidth="1"/>
    <col min="3589" max="3840" width="10.85546875"/>
    <col min="3841" max="3841" width="17.7109375" customWidth="1"/>
    <col min="3842" max="3842" width="23.5703125" customWidth="1"/>
    <col min="3843" max="3843" width="10.85546875"/>
    <col min="3844" max="3844" width="12.7109375" customWidth="1"/>
    <col min="3845" max="4096" width="10.85546875"/>
    <col min="4097" max="4097" width="17.7109375" customWidth="1"/>
    <col min="4098" max="4098" width="23.5703125" customWidth="1"/>
    <col min="4099" max="4099" width="10.85546875"/>
    <col min="4100" max="4100" width="12.7109375" customWidth="1"/>
    <col min="4101" max="4352" width="10.85546875"/>
    <col min="4353" max="4353" width="17.7109375" customWidth="1"/>
    <col min="4354" max="4354" width="23.5703125" customWidth="1"/>
    <col min="4355" max="4355" width="10.85546875"/>
    <col min="4356" max="4356" width="12.7109375" customWidth="1"/>
    <col min="4357" max="4608" width="10.85546875"/>
    <col min="4609" max="4609" width="17.7109375" customWidth="1"/>
    <col min="4610" max="4610" width="23.5703125" customWidth="1"/>
    <col min="4611" max="4611" width="10.85546875"/>
    <col min="4612" max="4612" width="12.7109375" customWidth="1"/>
    <col min="4613" max="4864" width="10.85546875"/>
    <col min="4865" max="4865" width="17.7109375" customWidth="1"/>
    <col min="4866" max="4866" width="23.5703125" customWidth="1"/>
    <col min="4867" max="4867" width="10.85546875"/>
    <col min="4868" max="4868" width="12.7109375" customWidth="1"/>
    <col min="4869" max="5120" width="10.85546875"/>
    <col min="5121" max="5121" width="17.7109375" customWidth="1"/>
    <col min="5122" max="5122" width="23.5703125" customWidth="1"/>
    <col min="5123" max="5123" width="10.85546875"/>
    <col min="5124" max="5124" width="12.7109375" customWidth="1"/>
    <col min="5125" max="5376" width="10.85546875"/>
    <col min="5377" max="5377" width="17.7109375" customWidth="1"/>
    <col min="5378" max="5378" width="23.5703125" customWidth="1"/>
    <col min="5379" max="5379" width="10.85546875"/>
    <col min="5380" max="5380" width="12.7109375" customWidth="1"/>
    <col min="5381" max="5632" width="10.85546875"/>
    <col min="5633" max="5633" width="17.7109375" customWidth="1"/>
    <col min="5634" max="5634" width="23.5703125" customWidth="1"/>
    <col min="5635" max="5635" width="10.85546875"/>
    <col min="5636" max="5636" width="12.7109375" customWidth="1"/>
    <col min="5637" max="5888" width="10.85546875"/>
    <col min="5889" max="5889" width="17.7109375" customWidth="1"/>
    <col min="5890" max="5890" width="23.5703125" customWidth="1"/>
    <col min="5891" max="5891" width="10.85546875"/>
    <col min="5892" max="5892" width="12.7109375" customWidth="1"/>
    <col min="5893" max="6144" width="10.85546875"/>
    <col min="6145" max="6145" width="17.7109375" customWidth="1"/>
    <col min="6146" max="6146" width="23.5703125" customWidth="1"/>
    <col min="6147" max="6147" width="10.85546875"/>
    <col min="6148" max="6148" width="12.7109375" customWidth="1"/>
    <col min="6149" max="6400" width="10.85546875"/>
    <col min="6401" max="6401" width="17.7109375" customWidth="1"/>
    <col min="6402" max="6402" width="23.5703125" customWidth="1"/>
    <col min="6403" max="6403" width="10.85546875"/>
    <col min="6404" max="6404" width="12.7109375" customWidth="1"/>
    <col min="6405" max="6656" width="10.85546875"/>
    <col min="6657" max="6657" width="17.7109375" customWidth="1"/>
    <col min="6658" max="6658" width="23.5703125" customWidth="1"/>
    <col min="6659" max="6659" width="10.85546875"/>
    <col min="6660" max="6660" width="12.7109375" customWidth="1"/>
    <col min="6661" max="6912" width="10.85546875"/>
    <col min="6913" max="6913" width="17.7109375" customWidth="1"/>
    <col min="6914" max="6914" width="23.5703125" customWidth="1"/>
    <col min="6915" max="6915" width="10.85546875"/>
    <col min="6916" max="6916" width="12.7109375" customWidth="1"/>
    <col min="6917" max="7168" width="10.85546875"/>
    <col min="7169" max="7169" width="17.7109375" customWidth="1"/>
    <col min="7170" max="7170" width="23.5703125" customWidth="1"/>
    <col min="7171" max="7171" width="10.85546875"/>
    <col min="7172" max="7172" width="12.7109375" customWidth="1"/>
    <col min="7173" max="7424" width="10.85546875"/>
    <col min="7425" max="7425" width="17.7109375" customWidth="1"/>
    <col min="7426" max="7426" width="23.5703125" customWidth="1"/>
    <col min="7427" max="7427" width="10.85546875"/>
    <col min="7428" max="7428" width="12.7109375" customWidth="1"/>
    <col min="7429" max="7680" width="10.85546875"/>
    <col min="7681" max="7681" width="17.7109375" customWidth="1"/>
    <col min="7682" max="7682" width="23.5703125" customWidth="1"/>
    <col min="7683" max="7683" width="10.85546875"/>
    <col min="7684" max="7684" width="12.7109375" customWidth="1"/>
    <col min="7685" max="7936" width="10.85546875"/>
    <col min="7937" max="7937" width="17.7109375" customWidth="1"/>
    <col min="7938" max="7938" width="23.5703125" customWidth="1"/>
    <col min="7939" max="7939" width="10.85546875"/>
    <col min="7940" max="7940" width="12.7109375" customWidth="1"/>
    <col min="7941" max="8192" width="10.85546875"/>
    <col min="8193" max="8193" width="17.7109375" customWidth="1"/>
    <col min="8194" max="8194" width="23.5703125" customWidth="1"/>
    <col min="8195" max="8195" width="10.85546875"/>
    <col min="8196" max="8196" width="12.7109375" customWidth="1"/>
    <col min="8197" max="8448" width="10.85546875"/>
    <col min="8449" max="8449" width="17.7109375" customWidth="1"/>
    <col min="8450" max="8450" width="23.5703125" customWidth="1"/>
    <col min="8451" max="8451" width="10.85546875"/>
    <col min="8452" max="8452" width="12.7109375" customWidth="1"/>
    <col min="8453" max="8704" width="10.85546875"/>
    <col min="8705" max="8705" width="17.7109375" customWidth="1"/>
    <col min="8706" max="8706" width="23.5703125" customWidth="1"/>
    <col min="8707" max="8707" width="10.85546875"/>
    <col min="8708" max="8708" width="12.7109375" customWidth="1"/>
    <col min="8709" max="8960" width="10.85546875"/>
    <col min="8961" max="8961" width="17.7109375" customWidth="1"/>
    <col min="8962" max="8962" width="23.5703125" customWidth="1"/>
    <col min="8963" max="8963" width="10.85546875"/>
    <col min="8964" max="8964" width="12.7109375" customWidth="1"/>
    <col min="8965" max="9216" width="10.85546875"/>
    <col min="9217" max="9217" width="17.7109375" customWidth="1"/>
    <col min="9218" max="9218" width="23.5703125" customWidth="1"/>
    <col min="9219" max="9219" width="10.85546875"/>
    <col min="9220" max="9220" width="12.7109375" customWidth="1"/>
    <col min="9221" max="9472" width="10.85546875"/>
    <col min="9473" max="9473" width="17.7109375" customWidth="1"/>
    <col min="9474" max="9474" width="23.5703125" customWidth="1"/>
    <col min="9475" max="9475" width="10.85546875"/>
    <col min="9476" max="9476" width="12.7109375" customWidth="1"/>
    <col min="9477" max="9728" width="10.85546875"/>
    <col min="9729" max="9729" width="17.7109375" customWidth="1"/>
    <col min="9730" max="9730" width="23.5703125" customWidth="1"/>
    <col min="9731" max="9731" width="10.85546875"/>
    <col min="9732" max="9732" width="12.7109375" customWidth="1"/>
    <col min="9733" max="9984" width="10.85546875"/>
    <col min="9985" max="9985" width="17.7109375" customWidth="1"/>
    <col min="9986" max="9986" width="23.5703125" customWidth="1"/>
    <col min="9987" max="9987" width="10.85546875"/>
    <col min="9988" max="9988" width="12.7109375" customWidth="1"/>
    <col min="9989" max="10240" width="10.85546875"/>
    <col min="10241" max="10241" width="17.7109375" customWidth="1"/>
    <col min="10242" max="10242" width="23.5703125" customWidth="1"/>
    <col min="10243" max="10243" width="10.85546875"/>
    <col min="10244" max="10244" width="12.7109375" customWidth="1"/>
    <col min="10245" max="10496" width="10.85546875"/>
    <col min="10497" max="10497" width="17.7109375" customWidth="1"/>
    <col min="10498" max="10498" width="23.5703125" customWidth="1"/>
    <col min="10499" max="10499" width="10.85546875"/>
    <col min="10500" max="10500" width="12.7109375" customWidth="1"/>
    <col min="10501" max="10752" width="10.85546875"/>
    <col min="10753" max="10753" width="17.7109375" customWidth="1"/>
    <col min="10754" max="10754" width="23.5703125" customWidth="1"/>
    <col min="10755" max="10755" width="10.85546875"/>
    <col min="10756" max="10756" width="12.7109375" customWidth="1"/>
    <col min="10757" max="11008" width="10.85546875"/>
    <col min="11009" max="11009" width="17.7109375" customWidth="1"/>
    <col min="11010" max="11010" width="23.5703125" customWidth="1"/>
    <col min="11011" max="11011" width="10.85546875"/>
    <col min="11012" max="11012" width="12.7109375" customWidth="1"/>
    <col min="11013" max="11264" width="10.85546875"/>
    <col min="11265" max="11265" width="17.7109375" customWidth="1"/>
    <col min="11266" max="11266" width="23.5703125" customWidth="1"/>
    <col min="11267" max="11267" width="10.85546875"/>
    <col min="11268" max="11268" width="12.7109375" customWidth="1"/>
    <col min="11269" max="11520" width="10.85546875"/>
    <col min="11521" max="11521" width="17.7109375" customWidth="1"/>
    <col min="11522" max="11522" width="23.5703125" customWidth="1"/>
    <col min="11523" max="11523" width="10.85546875"/>
    <col min="11524" max="11524" width="12.7109375" customWidth="1"/>
    <col min="11525" max="11776" width="10.85546875"/>
    <col min="11777" max="11777" width="17.7109375" customWidth="1"/>
    <col min="11778" max="11778" width="23.5703125" customWidth="1"/>
    <col min="11779" max="11779" width="10.85546875"/>
    <col min="11780" max="11780" width="12.7109375" customWidth="1"/>
    <col min="11781" max="12032" width="10.85546875"/>
    <col min="12033" max="12033" width="17.7109375" customWidth="1"/>
    <col min="12034" max="12034" width="23.5703125" customWidth="1"/>
    <col min="12035" max="12035" width="10.85546875"/>
    <col min="12036" max="12036" width="12.7109375" customWidth="1"/>
    <col min="12037" max="12288" width="10.85546875"/>
    <col min="12289" max="12289" width="17.7109375" customWidth="1"/>
    <col min="12290" max="12290" width="23.5703125" customWidth="1"/>
    <col min="12291" max="12291" width="10.85546875"/>
    <col min="12292" max="12292" width="12.7109375" customWidth="1"/>
    <col min="12293" max="12544" width="10.85546875"/>
    <col min="12545" max="12545" width="17.7109375" customWidth="1"/>
    <col min="12546" max="12546" width="23.5703125" customWidth="1"/>
    <col min="12547" max="12547" width="10.85546875"/>
    <col min="12548" max="12548" width="12.7109375" customWidth="1"/>
    <col min="12549" max="12800" width="10.85546875"/>
    <col min="12801" max="12801" width="17.7109375" customWidth="1"/>
    <col min="12802" max="12802" width="23.5703125" customWidth="1"/>
    <col min="12803" max="12803" width="10.85546875"/>
    <col min="12804" max="12804" width="12.7109375" customWidth="1"/>
    <col min="12805" max="13056" width="10.85546875"/>
    <col min="13057" max="13057" width="17.7109375" customWidth="1"/>
    <col min="13058" max="13058" width="23.5703125" customWidth="1"/>
    <col min="13059" max="13059" width="10.85546875"/>
    <col min="13060" max="13060" width="12.7109375" customWidth="1"/>
    <col min="13061" max="13312" width="10.85546875"/>
    <col min="13313" max="13313" width="17.7109375" customWidth="1"/>
    <col min="13314" max="13314" width="23.5703125" customWidth="1"/>
    <col min="13315" max="13315" width="10.85546875"/>
    <col min="13316" max="13316" width="12.7109375" customWidth="1"/>
    <col min="13317" max="13568" width="10.85546875"/>
    <col min="13569" max="13569" width="17.7109375" customWidth="1"/>
    <col min="13570" max="13570" width="23.5703125" customWidth="1"/>
    <col min="13571" max="13571" width="10.85546875"/>
    <col min="13572" max="13572" width="12.7109375" customWidth="1"/>
    <col min="13573" max="13824" width="10.85546875"/>
    <col min="13825" max="13825" width="17.7109375" customWidth="1"/>
    <col min="13826" max="13826" width="23.5703125" customWidth="1"/>
    <col min="13827" max="13827" width="10.85546875"/>
    <col min="13828" max="13828" width="12.7109375" customWidth="1"/>
    <col min="13829" max="14080" width="10.85546875"/>
    <col min="14081" max="14081" width="17.7109375" customWidth="1"/>
    <col min="14082" max="14082" width="23.5703125" customWidth="1"/>
    <col min="14083" max="14083" width="10.85546875"/>
    <col min="14084" max="14084" width="12.7109375" customWidth="1"/>
    <col min="14085" max="14336" width="10.85546875"/>
    <col min="14337" max="14337" width="17.7109375" customWidth="1"/>
    <col min="14338" max="14338" width="23.5703125" customWidth="1"/>
    <col min="14339" max="14339" width="10.85546875"/>
    <col min="14340" max="14340" width="12.7109375" customWidth="1"/>
    <col min="14341" max="14592" width="10.85546875"/>
    <col min="14593" max="14593" width="17.7109375" customWidth="1"/>
    <col min="14594" max="14594" width="23.5703125" customWidth="1"/>
    <col min="14595" max="14595" width="10.85546875"/>
    <col min="14596" max="14596" width="12.7109375" customWidth="1"/>
    <col min="14597" max="14848" width="10.85546875"/>
    <col min="14849" max="14849" width="17.7109375" customWidth="1"/>
    <col min="14850" max="14850" width="23.5703125" customWidth="1"/>
    <col min="14851" max="14851" width="10.85546875"/>
    <col min="14852" max="14852" width="12.7109375" customWidth="1"/>
    <col min="14853" max="15104" width="10.85546875"/>
    <col min="15105" max="15105" width="17.7109375" customWidth="1"/>
    <col min="15106" max="15106" width="23.5703125" customWidth="1"/>
    <col min="15107" max="15107" width="10.85546875"/>
    <col min="15108" max="15108" width="12.7109375" customWidth="1"/>
    <col min="15109" max="15360" width="10.85546875"/>
    <col min="15361" max="15361" width="17.7109375" customWidth="1"/>
    <col min="15362" max="15362" width="23.5703125" customWidth="1"/>
    <col min="15363" max="15363" width="10.85546875"/>
    <col min="15364" max="15364" width="12.7109375" customWidth="1"/>
    <col min="15365" max="15616" width="10.85546875"/>
    <col min="15617" max="15617" width="17.7109375" customWidth="1"/>
    <col min="15618" max="15618" width="23.5703125" customWidth="1"/>
    <col min="15619" max="15619" width="10.85546875"/>
    <col min="15620" max="15620" width="12.7109375" customWidth="1"/>
    <col min="15621" max="15872" width="10.85546875"/>
    <col min="15873" max="15873" width="17.7109375" customWidth="1"/>
    <col min="15874" max="15874" width="23.5703125" customWidth="1"/>
    <col min="15875" max="15875" width="10.85546875"/>
    <col min="15876" max="15876" width="12.7109375" customWidth="1"/>
    <col min="15877" max="16128" width="10.85546875"/>
    <col min="16129" max="16129" width="17.7109375" customWidth="1"/>
    <col min="16130" max="16130" width="23.5703125" customWidth="1"/>
    <col min="16131" max="16131" width="10.85546875"/>
    <col min="16132" max="16132" width="12.7109375" customWidth="1"/>
    <col min="16133" max="16384" width="10.85546875"/>
  </cols>
  <sheetData>
    <row r="1" spans="1:4" ht="36.75" customHeight="1" x14ac:dyDescent="0.25">
      <c r="A1" s="533"/>
      <c r="B1" s="432" t="str">
        <f>+'2 CONTEXTO E IDENTIFICACIÓN'!C1</f>
        <v>MAPA DE RIESGOS</v>
      </c>
      <c r="C1" s="50" t="str">
        <f>+'2 CONTEXTO E IDENTIFICACIÓN'!D1</f>
        <v>CÓDIGO:</v>
      </c>
      <c r="D1" s="167" t="str">
        <f>+'2 CONTEXTO E IDENTIFICACIÓN'!E1</f>
        <v>SE-FO-007</v>
      </c>
    </row>
    <row r="2" spans="1:4" ht="36.75" customHeight="1" x14ac:dyDescent="0.25">
      <c r="A2" s="533"/>
      <c r="B2" s="432"/>
      <c r="C2" s="50" t="str">
        <f>+'2 CONTEXTO E IDENTIFICACIÓN'!D2</f>
        <v>VERSIÓN:</v>
      </c>
      <c r="D2" s="345" t="str">
        <f>+'2 CONTEXTO E IDENTIFICACIÓN'!E2</f>
        <v>12</v>
      </c>
    </row>
    <row r="3" spans="1:4" s="234" customFormat="1" x14ac:dyDescent="0.25">
      <c r="A3" s="315" t="s">
        <v>12</v>
      </c>
      <c r="B3" s="535" t="s">
        <v>48</v>
      </c>
      <c r="C3" s="535"/>
      <c r="D3" s="535"/>
    </row>
    <row r="4" spans="1:4" ht="69.75" customHeight="1" x14ac:dyDescent="0.25">
      <c r="A4" s="316" t="s">
        <v>306</v>
      </c>
      <c r="B4" s="536" t="s">
        <v>307</v>
      </c>
      <c r="C4" s="536"/>
      <c r="D4" s="536"/>
    </row>
    <row r="5" spans="1:4" s="235" customFormat="1" ht="91.5" customHeight="1" x14ac:dyDescent="0.25">
      <c r="A5" s="316"/>
      <c r="B5" s="536"/>
      <c r="C5" s="536"/>
      <c r="D5" s="536"/>
    </row>
    <row r="6" spans="1:4" x14ac:dyDescent="0.25">
      <c r="A6" s="317"/>
      <c r="B6" s="534"/>
      <c r="C6" s="534"/>
      <c r="D6" s="534"/>
    </row>
    <row r="7" spans="1:4" x14ac:dyDescent="0.25">
      <c r="A7" s="317"/>
      <c r="B7" s="534"/>
      <c r="C7" s="534"/>
      <c r="D7" s="534"/>
    </row>
    <row r="8" spans="1:4" x14ac:dyDescent="0.25">
      <c r="A8" s="317"/>
      <c r="B8" s="537"/>
      <c r="C8" s="537"/>
      <c r="D8" s="537"/>
    </row>
    <row r="9" spans="1:4" x14ac:dyDescent="0.25">
      <c r="A9" s="317"/>
      <c r="B9" s="534"/>
      <c r="C9" s="534"/>
      <c r="D9" s="534"/>
    </row>
    <row r="10" spans="1:4" x14ac:dyDescent="0.25">
      <c r="A10" s="318"/>
      <c r="B10" s="236"/>
      <c r="C10" s="236"/>
      <c r="D10" s="236"/>
    </row>
    <row r="11" spans="1:4" x14ac:dyDescent="0.25">
      <c r="A11" s="318"/>
      <c r="B11" s="236"/>
      <c r="C11" s="236"/>
      <c r="D11" s="236"/>
    </row>
    <row r="12" spans="1:4" x14ac:dyDescent="0.25">
      <c r="A12" s="318"/>
      <c r="B12" s="236"/>
      <c r="C12" s="236"/>
      <c r="D12" s="236"/>
    </row>
    <row r="13" spans="1:4" x14ac:dyDescent="0.25">
      <c r="A13" s="318"/>
      <c r="B13" s="236"/>
      <c r="C13" s="236"/>
      <c r="D13" s="236"/>
    </row>
    <row r="14" spans="1:4" x14ac:dyDescent="0.25">
      <c r="A14" s="318"/>
      <c r="B14" s="236"/>
      <c r="C14" s="236"/>
      <c r="D14" s="236"/>
    </row>
    <row r="15" spans="1:4" x14ac:dyDescent="0.25">
      <c r="A15" s="318"/>
      <c r="B15" s="236"/>
      <c r="C15" s="236"/>
      <c r="D15" s="236"/>
    </row>
    <row r="16" spans="1:4" x14ac:dyDescent="0.25">
      <c r="A16" s="318"/>
      <c r="B16" s="236"/>
      <c r="C16" s="236"/>
      <c r="D16" s="236"/>
    </row>
    <row r="17" spans="1:4" x14ac:dyDescent="0.25">
      <c r="A17" s="318"/>
      <c r="B17" s="236"/>
      <c r="C17" s="236"/>
      <c r="D17" s="236"/>
    </row>
    <row r="18" spans="1:4" x14ac:dyDescent="0.25">
      <c r="A18" s="318"/>
      <c r="B18" s="236"/>
      <c r="C18" s="236"/>
      <c r="D18" s="236"/>
    </row>
    <row r="19" spans="1:4" x14ac:dyDescent="0.25">
      <c r="A19" s="318"/>
      <c r="B19" s="236"/>
      <c r="C19" s="236"/>
      <c r="D19" s="236"/>
    </row>
    <row r="20" spans="1:4" x14ac:dyDescent="0.25">
      <c r="A20" s="318"/>
      <c r="B20" s="236"/>
      <c r="C20" s="236"/>
      <c r="D20" s="236"/>
    </row>
    <row r="21" spans="1:4" x14ac:dyDescent="0.25">
      <c r="A21" s="318"/>
      <c r="B21" s="236"/>
      <c r="C21" s="236"/>
      <c r="D21" s="236"/>
    </row>
    <row r="22" spans="1:4" x14ac:dyDescent="0.25">
      <c r="A22" s="318"/>
      <c r="B22" s="236"/>
      <c r="C22" s="236"/>
      <c r="D22" s="236"/>
    </row>
    <row r="23" spans="1:4" x14ac:dyDescent="0.25">
      <c r="A23" s="318"/>
      <c r="B23" s="236"/>
      <c r="C23" s="236"/>
      <c r="D23" s="236"/>
    </row>
  </sheetData>
  <sheetProtection sheet="1" scenarios="1" formatCells="0" formatColumns="0" formatRows="0" insertRows="0"/>
  <mergeCells count="9">
    <mergeCell ref="A1:A2"/>
    <mergeCell ref="B9:D9"/>
    <mergeCell ref="B3:D3"/>
    <mergeCell ref="B5:D5"/>
    <mergeCell ref="B8:D8"/>
    <mergeCell ref="B4:D4"/>
    <mergeCell ref="B7:D7"/>
    <mergeCell ref="B6:D6"/>
    <mergeCell ref="B1:B2"/>
  </mergeCells>
  <pageMargins left="0.7" right="0.7" top="0.75" bottom="0.75" header="0.3" footer="0.3"/>
  <pageSetup scale="7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39"/>
  <sheetViews>
    <sheetView zoomScale="70" zoomScaleNormal="70" workbookViewId="0">
      <selection activeCell="M20" sqref="M20"/>
    </sheetView>
  </sheetViews>
  <sheetFormatPr baseColWidth="10" defaultColWidth="10.85546875" defaultRowHeight="12.75" x14ac:dyDescent="0.2"/>
  <cols>
    <col min="1" max="1" width="32.140625" style="155" customWidth="1"/>
    <col min="2" max="2" width="38.42578125" style="155" bestFit="1" customWidth="1"/>
    <col min="3" max="3" width="21.7109375" style="155" customWidth="1"/>
    <col min="4" max="4" width="10.85546875" style="155"/>
    <col min="5" max="5" width="20.42578125" style="155" customWidth="1"/>
    <col min="6" max="6" width="16.5703125" style="155" customWidth="1"/>
    <col min="7" max="7" width="10.85546875" style="155"/>
    <col min="8" max="8" width="16" style="155" customWidth="1"/>
    <col min="9" max="9" width="21" style="155" customWidth="1"/>
    <col min="10" max="10" width="10.85546875" style="155"/>
    <col min="11" max="11" width="20.85546875" style="155" customWidth="1"/>
    <col min="12" max="12" width="10.85546875" style="155"/>
    <col min="13" max="13" width="21" style="155" customWidth="1"/>
    <col min="14" max="15" width="10.85546875" style="155"/>
    <col min="16" max="16" width="14.85546875" style="155" customWidth="1"/>
    <col min="17" max="17" width="10.85546875" style="155"/>
    <col min="18" max="18" width="16.42578125" style="155" customWidth="1"/>
    <col min="19" max="19" width="10.85546875" style="155"/>
    <col min="20" max="20" width="30.140625" style="155" customWidth="1"/>
    <col min="21" max="16384" width="10.85546875" style="155"/>
  </cols>
  <sheetData>
    <row r="1" spans="1:22" ht="25.5" customHeight="1" x14ac:dyDescent="0.2">
      <c r="A1" s="540" t="s">
        <v>280</v>
      </c>
      <c r="B1" s="540"/>
      <c r="E1" s="539" t="s">
        <v>135</v>
      </c>
      <c r="F1" s="539"/>
      <c r="G1" s="539"/>
      <c r="H1" s="539"/>
    </row>
    <row r="2" spans="1:22" ht="48.95" customHeight="1" x14ac:dyDescent="0.2">
      <c r="B2" s="170" t="s">
        <v>51</v>
      </c>
      <c r="C2" s="170"/>
      <c r="E2" s="538" t="s">
        <v>105</v>
      </c>
      <c r="F2" s="538"/>
      <c r="G2" s="538"/>
      <c r="H2" s="538"/>
      <c r="I2" s="538"/>
      <c r="K2" s="538" t="s">
        <v>96</v>
      </c>
      <c r="L2" s="538"/>
      <c r="M2" s="538"/>
      <c r="O2" s="538" t="s">
        <v>114</v>
      </c>
      <c r="P2" s="538"/>
      <c r="R2" s="156" t="s">
        <v>125</v>
      </c>
      <c r="T2" s="156" t="s">
        <v>155</v>
      </c>
      <c r="V2" s="95" t="s">
        <v>132</v>
      </c>
    </row>
    <row r="3" spans="1:22" ht="29.25" thickBot="1" x14ac:dyDescent="0.25">
      <c r="A3" s="157" t="s">
        <v>8</v>
      </c>
      <c r="B3" s="170" t="s">
        <v>8</v>
      </c>
      <c r="C3" s="170" t="s">
        <v>51</v>
      </c>
      <c r="E3" s="158" t="s">
        <v>90</v>
      </c>
      <c r="F3" s="158" t="s">
        <v>91</v>
      </c>
      <c r="H3" s="158" t="s">
        <v>92</v>
      </c>
      <c r="I3" s="158" t="s">
        <v>93</v>
      </c>
      <c r="K3" s="156" t="s">
        <v>97</v>
      </c>
      <c r="L3" s="156" t="s">
        <v>3</v>
      </c>
      <c r="M3" s="156" t="s">
        <v>102</v>
      </c>
      <c r="O3" s="162" t="s">
        <v>90</v>
      </c>
      <c r="P3" s="162" t="s">
        <v>203</v>
      </c>
      <c r="R3" s="157" t="s">
        <v>126</v>
      </c>
      <c r="T3" s="18" t="s">
        <v>139</v>
      </c>
      <c r="V3" s="72" t="s">
        <v>144</v>
      </c>
    </row>
    <row r="4" spans="1:22" ht="28.5" x14ac:dyDescent="0.2">
      <c r="A4" s="169" t="s">
        <v>159</v>
      </c>
      <c r="B4" s="172" t="s">
        <v>159</v>
      </c>
      <c r="C4" s="184" t="s">
        <v>136</v>
      </c>
      <c r="E4" s="157" t="s">
        <v>106</v>
      </c>
      <c r="F4" s="159">
        <v>0.25</v>
      </c>
      <c r="H4" s="157" t="s">
        <v>94</v>
      </c>
      <c r="I4" s="159">
        <v>0.25</v>
      </c>
      <c r="K4" s="157" t="s">
        <v>98</v>
      </c>
      <c r="L4" s="157" t="s">
        <v>100</v>
      </c>
      <c r="M4" s="157" t="s">
        <v>103</v>
      </c>
      <c r="O4" s="157" t="s">
        <v>106</v>
      </c>
      <c r="P4" s="207" t="s">
        <v>54</v>
      </c>
      <c r="R4" s="157" t="s">
        <v>127</v>
      </c>
      <c r="T4" s="18" t="s">
        <v>140</v>
      </c>
      <c r="V4" s="72" t="s">
        <v>146</v>
      </c>
    </row>
    <row r="5" spans="1:22" ht="29.25" thickBot="1" x14ac:dyDescent="0.25">
      <c r="A5" s="169" t="s">
        <v>160</v>
      </c>
      <c r="B5" s="176"/>
      <c r="C5" s="185"/>
      <c r="E5" s="157" t="s">
        <v>107</v>
      </c>
      <c r="F5" s="159">
        <v>0.15</v>
      </c>
      <c r="H5" s="157" t="s">
        <v>95</v>
      </c>
      <c r="I5" s="159">
        <v>0.15</v>
      </c>
      <c r="K5" s="157" t="s">
        <v>99</v>
      </c>
      <c r="L5" s="157" t="s">
        <v>101</v>
      </c>
      <c r="M5" s="157" t="s">
        <v>104</v>
      </c>
      <c r="O5" s="157" t="s">
        <v>107</v>
      </c>
      <c r="P5" s="207" t="s">
        <v>54</v>
      </c>
      <c r="R5" s="157" t="s">
        <v>128</v>
      </c>
      <c r="T5" s="18" t="s">
        <v>141</v>
      </c>
      <c r="V5" s="72" t="s">
        <v>145</v>
      </c>
    </row>
    <row r="6" spans="1:22" ht="28.5" x14ac:dyDescent="0.2">
      <c r="A6" s="169" t="s">
        <v>161</v>
      </c>
      <c r="B6" s="178" t="s">
        <v>160</v>
      </c>
      <c r="C6" s="186" t="s">
        <v>142</v>
      </c>
      <c r="E6" s="157" t="s">
        <v>108</v>
      </c>
      <c r="F6" s="159">
        <v>0.1</v>
      </c>
      <c r="H6" s="157"/>
      <c r="I6" s="157"/>
      <c r="K6" s="157"/>
      <c r="L6" s="157"/>
      <c r="M6" s="157"/>
      <c r="O6" s="157" t="s">
        <v>108</v>
      </c>
      <c r="P6" s="207" t="s">
        <v>87</v>
      </c>
      <c r="R6" s="157" t="s">
        <v>129</v>
      </c>
      <c r="T6" s="18" t="s">
        <v>266</v>
      </c>
      <c r="V6" s="157"/>
    </row>
    <row r="7" spans="1:22" ht="13.5" thickBot="1" x14ac:dyDescent="0.25">
      <c r="A7" s="169" t="s">
        <v>162</v>
      </c>
      <c r="B7" s="176"/>
      <c r="C7" s="185"/>
      <c r="E7" s="157"/>
      <c r="F7" s="159"/>
      <c r="O7" s="160"/>
      <c r="R7" s="157" t="s">
        <v>130</v>
      </c>
    </row>
    <row r="8" spans="1:22" x14ac:dyDescent="0.2">
      <c r="A8" s="169" t="s">
        <v>163</v>
      </c>
      <c r="B8" s="178" t="s">
        <v>161</v>
      </c>
      <c r="C8" s="186" t="s">
        <v>77</v>
      </c>
      <c r="R8" s="157"/>
    </row>
    <row r="9" spans="1:22" ht="26.25" thickBot="1" x14ac:dyDescent="0.25">
      <c r="A9" s="169" t="s">
        <v>164</v>
      </c>
      <c r="B9" s="180"/>
      <c r="C9" s="185"/>
    </row>
    <row r="10" spans="1:22" x14ac:dyDescent="0.2">
      <c r="A10" s="169" t="s">
        <v>165</v>
      </c>
      <c r="B10" s="178" t="s">
        <v>162</v>
      </c>
      <c r="C10" s="186" t="s">
        <v>137</v>
      </c>
    </row>
    <row r="11" spans="1:22" ht="14.1" customHeight="1" thickBot="1" x14ac:dyDescent="0.25">
      <c r="A11" s="171"/>
      <c r="B11" s="176"/>
      <c r="C11" s="185"/>
    </row>
    <row r="12" spans="1:22" ht="14.1" customHeight="1" x14ac:dyDescent="0.2">
      <c r="B12" s="178" t="s">
        <v>163</v>
      </c>
      <c r="C12" s="179" t="s">
        <v>136</v>
      </c>
    </row>
    <row r="13" spans="1:22" ht="14.1" customHeight="1" x14ac:dyDescent="0.2">
      <c r="A13" s="333" t="s">
        <v>282</v>
      </c>
      <c r="B13" s="175"/>
      <c r="C13" s="174" t="s">
        <v>142</v>
      </c>
    </row>
    <row r="14" spans="1:22" ht="14.1" customHeight="1" x14ac:dyDescent="0.2">
      <c r="A14" s="155" t="s">
        <v>283</v>
      </c>
      <c r="B14" s="173"/>
      <c r="C14" s="174" t="s">
        <v>77</v>
      </c>
    </row>
    <row r="15" spans="1:22" ht="14.1" customHeight="1" x14ac:dyDescent="0.2">
      <c r="A15" s="155" t="s">
        <v>284</v>
      </c>
      <c r="B15" s="173"/>
      <c r="C15" s="174" t="s">
        <v>137</v>
      </c>
    </row>
    <row r="16" spans="1:22" ht="14.1" customHeight="1" x14ac:dyDescent="0.2">
      <c r="B16" s="173"/>
      <c r="C16" s="174" t="s">
        <v>49</v>
      </c>
    </row>
    <row r="17" spans="1:6" ht="14.1" customHeight="1" thickBot="1" x14ac:dyDescent="0.25">
      <c r="B17" s="176"/>
      <c r="C17" s="177"/>
    </row>
    <row r="18" spans="1:6" ht="25.5" x14ac:dyDescent="0.2">
      <c r="B18" s="178" t="s">
        <v>164</v>
      </c>
      <c r="C18" s="179" t="s">
        <v>136</v>
      </c>
    </row>
    <row r="19" spans="1:6" ht="14.1" customHeight="1" x14ac:dyDescent="0.2">
      <c r="B19" s="173"/>
      <c r="C19" s="174" t="s">
        <v>142</v>
      </c>
    </row>
    <row r="20" spans="1:6" ht="14.1" customHeight="1" x14ac:dyDescent="0.2">
      <c r="B20" s="173"/>
      <c r="C20" s="174" t="s">
        <v>77</v>
      </c>
    </row>
    <row r="21" spans="1:6" ht="14.1" customHeight="1" x14ac:dyDescent="0.2">
      <c r="B21" s="173"/>
      <c r="C21" s="174" t="s">
        <v>137</v>
      </c>
    </row>
    <row r="22" spans="1:6" ht="14.1" customHeight="1" x14ac:dyDescent="0.2">
      <c r="B22" s="173"/>
      <c r="C22" s="174" t="s">
        <v>49</v>
      </c>
    </row>
    <row r="23" spans="1:6" ht="14.1" customHeight="1" thickBot="1" x14ac:dyDescent="0.25">
      <c r="B23" s="180"/>
      <c r="C23" s="181"/>
    </row>
    <row r="24" spans="1:6" ht="14.1" customHeight="1" x14ac:dyDescent="0.2">
      <c r="B24" s="178" t="s">
        <v>165</v>
      </c>
      <c r="C24" s="179" t="s">
        <v>49</v>
      </c>
    </row>
    <row r="25" spans="1:6" ht="14.1" customHeight="1" x14ac:dyDescent="0.2">
      <c r="B25" s="173"/>
      <c r="C25" s="174" t="s">
        <v>142</v>
      </c>
    </row>
    <row r="26" spans="1:6" ht="14.1" customHeight="1" thickBot="1" x14ac:dyDescent="0.25">
      <c r="B26" s="176"/>
      <c r="C26" s="177"/>
    </row>
    <row r="31" spans="1:6" x14ac:dyDescent="0.2">
      <c r="A31" s="333" t="s">
        <v>282</v>
      </c>
      <c r="B31" s="155" t="s">
        <v>294</v>
      </c>
      <c r="C31" s="155" t="s">
        <v>295</v>
      </c>
    </row>
    <row r="32" spans="1:6" ht="15" x14ac:dyDescent="0.25">
      <c r="A32" s="155" t="s">
        <v>283</v>
      </c>
      <c r="B32" s="18" t="s">
        <v>290</v>
      </c>
      <c r="C32" s="155" t="s">
        <v>293</v>
      </c>
      <c r="D32"/>
      <c r="E32"/>
      <c r="F32"/>
    </row>
    <row r="33" spans="1:7" ht="15" x14ac:dyDescent="0.25">
      <c r="B33" s="18" t="s">
        <v>291</v>
      </c>
      <c r="D33"/>
      <c r="E33"/>
      <c r="F33"/>
      <c r="G33"/>
    </row>
    <row r="34" spans="1:7" ht="28.5" x14ac:dyDescent="0.2">
      <c r="B34" s="18" t="s">
        <v>292</v>
      </c>
    </row>
    <row r="35" spans="1:7" x14ac:dyDescent="0.2">
      <c r="B35" s="155" t="s">
        <v>296</v>
      </c>
      <c r="C35" s="155" t="s">
        <v>297</v>
      </c>
    </row>
    <row r="36" spans="1:7" ht="30" x14ac:dyDescent="0.2">
      <c r="A36" s="155" t="s">
        <v>284</v>
      </c>
      <c r="B36" s="334" t="s">
        <v>285</v>
      </c>
      <c r="C36" s="155" t="s">
        <v>289</v>
      </c>
    </row>
    <row r="37" spans="1:7" ht="30" x14ac:dyDescent="0.2">
      <c r="B37" s="334" t="s">
        <v>286</v>
      </c>
    </row>
    <row r="38" spans="1:7" ht="30" x14ac:dyDescent="0.2">
      <c r="B38" s="334" t="s">
        <v>287</v>
      </c>
    </row>
    <row r="39" spans="1:7" ht="30" x14ac:dyDescent="0.2">
      <c r="B39" s="334" t="s">
        <v>288</v>
      </c>
    </row>
  </sheetData>
  <sheetProtection formatCells="0" formatColumns="0" formatRows="0"/>
  <mergeCells count="5">
    <mergeCell ref="E2:I2"/>
    <mergeCell ref="K2:M2"/>
    <mergeCell ref="O2:P2"/>
    <mergeCell ref="E1:H1"/>
    <mergeCell ref="A1:B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8EA45-E9B4-4EF4-8000-FDC52A71355B}">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2"/>
  <sheetViews>
    <sheetView showGridLines="0" zoomScale="53" zoomScaleNormal="53" workbookViewId="0">
      <pane ySplit="8" topLeftCell="A10" activePane="bottomLeft" state="frozen"/>
      <selection pane="bottomLeft" activeCell="F9" sqref="F9:F12"/>
    </sheetView>
  </sheetViews>
  <sheetFormatPr baseColWidth="10" defaultColWidth="11.42578125" defaultRowHeight="14.25" x14ac:dyDescent="0.25"/>
  <cols>
    <col min="1" max="2" width="21.42578125" style="10" customWidth="1"/>
    <col min="3" max="3" width="34" style="10" customWidth="1"/>
    <col min="4" max="4" width="26" style="10" customWidth="1"/>
    <col min="5" max="5" width="28.42578125" style="10" customWidth="1"/>
    <col min="6" max="6" width="54.5703125" style="10" customWidth="1"/>
    <col min="7" max="7" width="24.5703125" style="10" customWidth="1"/>
    <col min="8" max="8" width="30.85546875" style="10" customWidth="1"/>
    <col min="9" max="9" width="30" style="10" hidden="1" customWidth="1"/>
    <col min="10" max="10" width="26.28515625" style="10" customWidth="1"/>
    <col min="11" max="30" width="11.42578125" style="10" customWidth="1"/>
    <col min="31" max="31" width="8.140625" style="10" customWidth="1"/>
    <col min="32" max="36" width="32.28515625" style="10" customWidth="1"/>
    <col min="37" max="16378" width="11.42578125" style="10"/>
    <col min="16379" max="16384" width="25.42578125" style="10" customWidth="1"/>
  </cols>
  <sheetData>
    <row r="1" spans="1:10" s="9" customFormat="1" ht="37.5" customHeight="1" x14ac:dyDescent="0.2">
      <c r="A1" s="421"/>
      <c r="B1" s="332"/>
      <c r="C1" s="420" t="s">
        <v>11</v>
      </c>
      <c r="D1" s="344" t="s">
        <v>133</v>
      </c>
      <c r="E1" s="344" t="s">
        <v>299</v>
      </c>
      <c r="H1" s="182"/>
      <c r="I1" s="182"/>
      <c r="J1" s="182"/>
    </row>
    <row r="2" spans="1:10" s="9" customFormat="1" ht="37.5" customHeight="1" x14ac:dyDescent="0.2">
      <c r="A2" s="421"/>
      <c r="B2" s="332"/>
      <c r="C2" s="420"/>
      <c r="D2" s="344" t="s">
        <v>134</v>
      </c>
      <c r="E2" s="343" t="s">
        <v>305</v>
      </c>
      <c r="H2" s="182"/>
      <c r="I2" s="182"/>
      <c r="J2" s="182"/>
    </row>
    <row r="3" spans="1:10" s="9" customFormat="1" ht="3.95" customHeight="1" x14ac:dyDescent="0.2">
      <c r="A3" s="252"/>
      <c r="B3" s="252"/>
      <c r="C3" s="252"/>
      <c r="D3" s="253"/>
      <c r="E3" s="254"/>
      <c r="H3" s="182"/>
      <c r="I3" s="182"/>
      <c r="J3" s="182"/>
    </row>
    <row r="4" spans="1:10" ht="27" customHeight="1" x14ac:dyDescent="0.25">
      <c r="A4" s="418" t="s">
        <v>158</v>
      </c>
      <c r="B4" s="419"/>
      <c r="C4" s="342" t="s">
        <v>302</v>
      </c>
      <c r="D4" s="19" t="s">
        <v>156</v>
      </c>
      <c r="E4" s="414" t="s">
        <v>300</v>
      </c>
      <c r="F4" s="414"/>
      <c r="G4" s="168" t="s">
        <v>206</v>
      </c>
      <c r="H4" s="165">
        <v>45825</v>
      </c>
    </row>
    <row r="5" spans="1:10" ht="84" customHeight="1" x14ac:dyDescent="0.25">
      <c r="A5" s="19" t="s">
        <v>157</v>
      </c>
      <c r="B5" s="415" t="s">
        <v>301</v>
      </c>
      <c r="C5" s="416"/>
      <c r="D5" s="417"/>
      <c r="E5" s="166" t="s">
        <v>205</v>
      </c>
      <c r="F5" s="165">
        <v>46024</v>
      </c>
      <c r="G5" s="161" t="s">
        <v>111</v>
      </c>
      <c r="H5" s="165">
        <v>46387</v>
      </c>
    </row>
    <row r="6" spans="1:10" ht="15" x14ac:dyDescent="0.25">
      <c r="A6" s="247"/>
      <c r="B6" s="247"/>
      <c r="C6" s="249"/>
      <c r="D6" s="249"/>
      <c r="E6" s="250"/>
      <c r="F6" s="251"/>
      <c r="G6" s="248"/>
      <c r="H6" s="251"/>
    </row>
    <row r="7" spans="1:10" ht="21" customHeight="1" x14ac:dyDescent="0.25">
      <c r="A7" s="413" t="s">
        <v>222</v>
      </c>
      <c r="B7" s="422" t="s">
        <v>282</v>
      </c>
      <c r="C7" s="413" t="s">
        <v>78</v>
      </c>
      <c r="D7" s="413" t="s">
        <v>138</v>
      </c>
      <c r="E7" s="413" t="s">
        <v>298</v>
      </c>
      <c r="F7" s="413" t="s">
        <v>50</v>
      </c>
      <c r="G7" s="413" t="s">
        <v>51</v>
      </c>
      <c r="H7" s="413"/>
    </row>
    <row r="8" spans="1:10" ht="42" customHeight="1" x14ac:dyDescent="0.25">
      <c r="A8" s="413"/>
      <c r="B8" s="423"/>
      <c r="C8" s="413"/>
      <c r="D8" s="413"/>
      <c r="E8" s="413"/>
      <c r="F8" s="413"/>
      <c r="G8" s="161" t="s">
        <v>8</v>
      </c>
      <c r="H8" s="161" t="s">
        <v>167</v>
      </c>
      <c r="I8" s="161" t="s">
        <v>168</v>
      </c>
      <c r="J8" s="161" t="s">
        <v>166</v>
      </c>
    </row>
    <row r="9" spans="1:10" s="11" customFormat="1" ht="111" customHeight="1" x14ac:dyDescent="0.25">
      <c r="A9" s="2" t="s">
        <v>13</v>
      </c>
      <c r="B9" s="2" t="s">
        <v>283</v>
      </c>
      <c r="C9" s="2" t="s">
        <v>292</v>
      </c>
      <c r="D9" s="2" t="s">
        <v>318</v>
      </c>
      <c r="E9" s="2" t="s">
        <v>314</v>
      </c>
      <c r="F9" s="167" t="str">
        <f t="shared" ref="F9:F28" si="0">+CONCATENATE(C9," ",D9," ",E9)</f>
        <v xml:space="preserve">Posibilidad de pérdida económica y reputacional derivada de investigaciones disciplinarias y eventuales sanciones por parte de los entes de control, como consecuencias de influencias indebidas  y abuso de poder de la Alta Gerencia que afecten la independencia administrativa de la Oficina de Control en el desarrollo de auditorías, seguimientos y evaluaciones. </v>
      </c>
      <c r="G9" s="3" t="s">
        <v>163</v>
      </c>
      <c r="H9" s="3" t="s">
        <v>77</v>
      </c>
      <c r="I9" s="183" t="str">
        <f>+IF(G9='11 FORMULAS'!$B$4,'11 FORMULAS'!$C$4,IF(G9='11 FORMULAS'!$B$6,'11 FORMULAS'!$C$6,IF(G9='11 FORMULAS'!$B$8,'11 FORMULAS'!$C$8,IF(G9='11 FORMULAS'!$B$10,'11 FORMULAS'!$C$10,""))))</f>
        <v/>
      </c>
      <c r="J9" s="183" t="str">
        <f>+H9&amp;I9</f>
        <v>Talento_Humano</v>
      </c>
    </row>
    <row r="10" spans="1:10" s="11" customFormat="1" ht="120.75" customHeight="1" x14ac:dyDescent="0.25">
      <c r="A10" s="2" t="s">
        <v>14</v>
      </c>
      <c r="B10" s="2" t="s">
        <v>283</v>
      </c>
      <c r="C10" s="2" t="s">
        <v>291</v>
      </c>
      <c r="D10" s="2" t="s">
        <v>319</v>
      </c>
      <c r="E10" s="2" t="s">
        <v>315</v>
      </c>
      <c r="F10" s="167" t="str">
        <f t="shared" si="0"/>
        <v>Posibilidad de pérdida reputacional por el debilitamiento del Sistema de Control Interno, ocasionado por el incumplimiento en la ejecución del Plan Anual de Auditorías, Seguimientos y Evaluaciones, debido a la falta de personal profesional auditor con las competencias requeridas.</v>
      </c>
      <c r="G10" s="3" t="s">
        <v>159</v>
      </c>
      <c r="H10" s="3"/>
      <c r="I10" s="183" t="str">
        <f>+IF(G10='11 FORMULAS'!$B$4,'11 FORMULAS'!$C$4,IF(G10='11 FORMULAS'!$B$6,'11 FORMULAS'!$C$6,IF(G10='11 FORMULAS'!$B$8,'11 FORMULAS'!$C$8,IF(G10='11 FORMULAS'!$B$10,'11 FORMULAS'!$C$10,""))))</f>
        <v>Procesos</v>
      </c>
      <c r="J10" s="183" t="str">
        <f t="shared" ref="J10:J28" si="1">+H10&amp;I10</f>
        <v>Procesos</v>
      </c>
    </row>
    <row r="11" spans="1:10" ht="99.75" customHeight="1" x14ac:dyDescent="0.25">
      <c r="A11" s="2" t="s">
        <v>15</v>
      </c>
      <c r="B11" s="2" t="s">
        <v>283</v>
      </c>
      <c r="C11" s="2" t="s">
        <v>291</v>
      </c>
      <c r="D11" s="2" t="s">
        <v>320</v>
      </c>
      <c r="E11" s="2" t="s">
        <v>316</v>
      </c>
      <c r="F11" s="167" t="str">
        <f t="shared" si="0"/>
        <v>Posibilidad de pérdida reputacional asociada a la insatisfacción de los grupos de valor, generada por errores, inconsistencias o deficiencias en la evaluación de la efectividad de los controles del Sistema de Control Interno</v>
      </c>
      <c r="G11" s="3" t="s">
        <v>164</v>
      </c>
      <c r="H11" s="3" t="s">
        <v>136</v>
      </c>
      <c r="I11" s="183" t="str">
        <f>+IF(G11='11 FORMULAS'!$B$4,'11 FORMULAS'!$C$4,IF(G11='11 FORMULAS'!$B$6,'11 FORMULAS'!$C$6,IF(G11='11 FORMULAS'!$B$8,'11 FORMULAS'!$C$8,IF(G11='11 FORMULAS'!$B$10,'11 FORMULAS'!$C$10,""))))</f>
        <v/>
      </c>
      <c r="J11" s="183" t="str">
        <f t="shared" si="1"/>
        <v>Procesos</v>
      </c>
    </row>
    <row r="12" spans="1:10" ht="163.5" customHeight="1" x14ac:dyDescent="0.25">
      <c r="A12" s="2" t="s">
        <v>16</v>
      </c>
      <c r="B12" s="2" t="s">
        <v>283</v>
      </c>
      <c r="C12" s="2" t="s">
        <v>292</v>
      </c>
      <c r="D12" s="2" t="s">
        <v>321</v>
      </c>
      <c r="E12" s="2" t="s">
        <v>317</v>
      </c>
      <c r="F12" s="167" t="str">
        <f t="shared" si="0"/>
        <v xml:space="preserve">Posibilidad de pérdida económica y reputacional como resultado de investigaciones disciplinarias y sanciones por parte de los entes de control, derivadas de la ausencia de formulación y/o ejecución de los planes de mejoramientos y planes de manejo de seguimientos por parte de los responsables de los procesos, frente a los hallazgos y recomendaciones emitidos por la Oficina de Control Interno. </v>
      </c>
      <c r="G12" s="3" t="s">
        <v>159</v>
      </c>
      <c r="H12" s="3"/>
      <c r="I12" s="183" t="str">
        <f>+IF(G12='11 FORMULAS'!$B$4,'11 FORMULAS'!$C$4,IF(G12='11 FORMULAS'!$B$6,'11 FORMULAS'!$C$6,IF(G12='11 FORMULAS'!$B$8,'11 FORMULAS'!$C$8,IF(G12='11 FORMULAS'!$B$10,'11 FORMULAS'!$C$10,""))))</f>
        <v>Procesos</v>
      </c>
      <c r="J12" s="183" t="str">
        <f t="shared" si="1"/>
        <v>Procesos</v>
      </c>
    </row>
    <row r="13" spans="1:10" ht="35.1" customHeight="1" x14ac:dyDescent="0.25">
      <c r="A13" s="2" t="s">
        <v>17</v>
      </c>
      <c r="B13" s="2"/>
      <c r="C13" s="2"/>
      <c r="D13" s="2"/>
      <c r="E13" s="2"/>
      <c r="F13" s="167" t="str">
        <f t="shared" si="0"/>
        <v xml:space="preserve">  </v>
      </c>
      <c r="G13" s="3"/>
      <c r="H13" s="3"/>
      <c r="I13" s="183" t="str">
        <f>+IF(G13='11 FORMULAS'!$B$4,'11 FORMULAS'!$C$4,IF(G13='11 FORMULAS'!$B$6,'11 FORMULAS'!$C$6,IF(G13='11 FORMULAS'!$B$8,'11 FORMULAS'!$C$8,IF(G13='11 FORMULAS'!$B$10,'11 FORMULAS'!$C$10,""))))</f>
        <v/>
      </c>
      <c r="J13" s="183" t="str">
        <f t="shared" si="1"/>
        <v/>
      </c>
    </row>
    <row r="14" spans="1:10" ht="35.1" customHeight="1" x14ac:dyDescent="0.25">
      <c r="A14" s="2" t="s">
        <v>18</v>
      </c>
      <c r="B14" s="2"/>
      <c r="C14" s="2"/>
      <c r="D14" s="2"/>
      <c r="E14" s="2"/>
      <c r="F14" s="167" t="str">
        <f t="shared" si="0"/>
        <v xml:space="preserve">  </v>
      </c>
      <c r="G14" s="3"/>
      <c r="H14" s="3"/>
      <c r="I14" s="183" t="str">
        <f>+IF(G14='11 FORMULAS'!$B$4,'11 FORMULAS'!$C$4,IF(G14='11 FORMULAS'!$B$6,'11 FORMULAS'!$C$6,IF(G14='11 FORMULAS'!$B$8,'11 FORMULAS'!$C$8,IF(G14='11 FORMULAS'!$B$10,'11 FORMULAS'!$C$10,""))))</f>
        <v/>
      </c>
      <c r="J14" s="183" t="str">
        <f t="shared" si="1"/>
        <v/>
      </c>
    </row>
    <row r="15" spans="1:10" ht="35.1" customHeight="1" x14ac:dyDescent="0.25">
      <c r="A15" s="2" t="s">
        <v>19</v>
      </c>
      <c r="B15" s="2"/>
      <c r="C15" s="2"/>
      <c r="D15" s="2"/>
      <c r="E15" s="2"/>
      <c r="F15" s="167" t="str">
        <f t="shared" si="0"/>
        <v xml:space="preserve">  </v>
      </c>
      <c r="G15" s="3"/>
      <c r="H15" s="3"/>
      <c r="I15" s="183" t="str">
        <f>+IF(G15='11 FORMULAS'!$B$4,'11 FORMULAS'!$C$4,IF(G15='11 FORMULAS'!$B$6,'11 FORMULAS'!$C$6,IF(G15='11 FORMULAS'!$B$8,'11 FORMULAS'!$C$8,IF(G15='11 FORMULAS'!$B$10,'11 FORMULAS'!$C$10,""))))</f>
        <v/>
      </c>
      <c r="J15" s="183" t="str">
        <f t="shared" si="1"/>
        <v/>
      </c>
    </row>
    <row r="16" spans="1:10" ht="35.1" customHeight="1" x14ac:dyDescent="0.25">
      <c r="A16" s="2" t="s">
        <v>20</v>
      </c>
      <c r="B16" s="2"/>
      <c r="C16" s="2"/>
      <c r="D16" s="2"/>
      <c r="E16" s="2"/>
      <c r="F16" s="167" t="str">
        <f t="shared" si="0"/>
        <v xml:space="preserve">  </v>
      </c>
      <c r="G16" s="3"/>
      <c r="H16" s="3"/>
      <c r="I16" s="183" t="str">
        <f>+IF(G16='11 FORMULAS'!$B$4,'11 FORMULAS'!$C$4,IF(G16='11 FORMULAS'!$B$6,'11 FORMULAS'!$C$6,IF(G16='11 FORMULAS'!$B$8,'11 FORMULAS'!$C$8,IF(G16='11 FORMULAS'!$B$10,'11 FORMULAS'!$C$10,""))))</f>
        <v/>
      </c>
      <c r="J16" s="183" t="str">
        <f t="shared" si="1"/>
        <v/>
      </c>
    </row>
    <row r="17" spans="1:10" s="12" customFormat="1" ht="35.1" customHeight="1" x14ac:dyDescent="0.25">
      <c r="A17" s="2" t="s">
        <v>21</v>
      </c>
      <c r="B17" s="2"/>
      <c r="C17" s="2"/>
      <c r="D17" s="2"/>
      <c r="E17" s="2"/>
      <c r="F17" s="167" t="str">
        <f t="shared" si="0"/>
        <v xml:space="preserve">  </v>
      </c>
      <c r="G17" s="3"/>
      <c r="H17" s="3"/>
      <c r="I17" s="183" t="str">
        <f>+IF(G17='11 FORMULAS'!$B$4,'11 FORMULAS'!$C$4,IF(G17='11 FORMULAS'!$B$6,'11 FORMULAS'!$C$6,IF(G17='11 FORMULAS'!$B$8,'11 FORMULAS'!$C$8,IF(G17='11 FORMULAS'!$B$10,'11 FORMULAS'!$C$10,""))))</f>
        <v/>
      </c>
      <c r="J17" s="183" t="str">
        <f t="shared" si="1"/>
        <v/>
      </c>
    </row>
    <row r="18" spans="1:10" s="12" customFormat="1" ht="35.1" customHeight="1" x14ac:dyDescent="0.25">
      <c r="A18" s="2" t="s">
        <v>33</v>
      </c>
      <c r="B18" s="2"/>
      <c r="C18" s="2"/>
      <c r="D18" s="2"/>
      <c r="E18" s="2"/>
      <c r="F18" s="167" t="str">
        <f t="shared" si="0"/>
        <v xml:space="preserve">  </v>
      </c>
      <c r="G18" s="3"/>
      <c r="H18" s="3"/>
      <c r="I18" s="183" t="str">
        <f>+IF(G18='11 FORMULAS'!$B$4,'11 FORMULAS'!$C$4,IF(G18='11 FORMULAS'!$B$6,'11 FORMULAS'!$C$6,IF(G18='11 FORMULAS'!$B$8,'11 FORMULAS'!$C$8,IF(G18='11 FORMULAS'!$B$10,'11 FORMULAS'!$C$10,""))))</f>
        <v/>
      </c>
      <c r="J18" s="183" t="str">
        <f t="shared" si="1"/>
        <v/>
      </c>
    </row>
    <row r="19" spans="1:10" s="12" customFormat="1" ht="35.1" customHeight="1" x14ac:dyDescent="0.25">
      <c r="A19" s="2" t="s">
        <v>34</v>
      </c>
      <c r="B19" s="2"/>
      <c r="C19" s="2"/>
      <c r="D19" s="2"/>
      <c r="E19" s="2"/>
      <c r="F19" s="167" t="str">
        <f t="shared" si="0"/>
        <v xml:space="preserve">  </v>
      </c>
      <c r="G19" s="3"/>
      <c r="H19" s="3"/>
      <c r="I19" s="183" t="str">
        <f>+IF(G19='11 FORMULAS'!$B$4,'11 FORMULAS'!$C$4,IF(G19='11 FORMULAS'!$B$6,'11 FORMULAS'!$C$6,IF(G19='11 FORMULAS'!$B$8,'11 FORMULAS'!$C$8,IF(G19='11 FORMULAS'!$B$10,'11 FORMULAS'!$C$10,""))))</f>
        <v/>
      </c>
      <c r="J19" s="183" t="str">
        <f t="shared" si="1"/>
        <v/>
      </c>
    </row>
    <row r="20" spans="1:10" s="12" customFormat="1" ht="35.1" customHeight="1" x14ac:dyDescent="0.25">
      <c r="A20" s="2" t="s">
        <v>35</v>
      </c>
      <c r="B20" s="2"/>
      <c r="C20" s="2"/>
      <c r="D20" s="2"/>
      <c r="E20" s="2"/>
      <c r="F20" s="167" t="str">
        <f t="shared" si="0"/>
        <v xml:space="preserve">  </v>
      </c>
      <c r="G20" s="3"/>
      <c r="H20" s="3"/>
      <c r="I20" s="183" t="str">
        <f>+IF(G20='11 FORMULAS'!$B$4,'11 FORMULAS'!$C$4,IF(G20='11 FORMULAS'!$B$6,'11 FORMULAS'!$C$6,IF(G20='11 FORMULAS'!$B$8,'11 FORMULAS'!$C$8,IF(G20='11 FORMULAS'!$B$10,'11 FORMULAS'!$C$10,""))))</f>
        <v/>
      </c>
      <c r="J20" s="183" t="str">
        <f t="shared" si="1"/>
        <v/>
      </c>
    </row>
    <row r="21" spans="1:10" s="12" customFormat="1" ht="35.1" customHeight="1" x14ac:dyDescent="0.25">
      <c r="A21" s="2" t="s">
        <v>36</v>
      </c>
      <c r="B21" s="2"/>
      <c r="C21" s="2"/>
      <c r="D21" s="2"/>
      <c r="E21" s="2"/>
      <c r="F21" s="167" t="str">
        <f t="shared" si="0"/>
        <v xml:space="preserve">  </v>
      </c>
      <c r="G21" s="3"/>
      <c r="H21" s="3"/>
      <c r="I21" s="183" t="str">
        <f>+IF(G21='11 FORMULAS'!$B$4,'11 FORMULAS'!$C$4,IF(G21='11 FORMULAS'!$B$6,'11 FORMULAS'!$C$6,IF(G21='11 FORMULAS'!$B$8,'11 FORMULAS'!$C$8,IF(G21='11 FORMULAS'!$B$10,'11 FORMULAS'!$C$10,""))))</f>
        <v/>
      </c>
      <c r="J21" s="183" t="str">
        <f t="shared" si="1"/>
        <v/>
      </c>
    </row>
    <row r="22" spans="1:10" s="12" customFormat="1" ht="35.1" customHeight="1" x14ac:dyDescent="0.25">
      <c r="A22" s="2" t="s">
        <v>37</v>
      </c>
      <c r="B22" s="2"/>
      <c r="C22" s="2"/>
      <c r="D22" s="2"/>
      <c r="E22" s="2"/>
      <c r="F22" s="167" t="str">
        <f t="shared" si="0"/>
        <v xml:space="preserve">  </v>
      </c>
      <c r="G22" s="3"/>
      <c r="H22" s="3"/>
      <c r="I22" s="183" t="str">
        <f>+IF(G22='11 FORMULAS'!$B$4,'11 FORMULAS'!$C$4,IF(G22='11 FORMULAS'!$B$6,'11 FORMULAS'!$C$6,IF(G22='11 FORMULAS'!$B$8,'11 FORMULAS'!$C$8,IF(G22='11 FORMULAS'!$B$10,'11 FORMULAS'!$C$10,""))))</f>
        <v/>
      </c>
      <c r="J22" s="183" t="str">
        <f t="shared" si="1"/>
        <v/>
      </c>
    </row>
    <row r="23" spans="1:10" s="12" customFormat="1" ht="35.1" customHeight="1" x14ac:dyDescent="0.25">
      <c r="A23" s="2" t="s">
        <v>38</v>
      </c>
      <c r="B23" s="2"/>
      <c r="C23" s="2"/>
      <c r="D23" s="2"/>
      <c r="E23" s="2"/>
      <c r="F23" s="167" t="str">
        <f t="shared" si="0"/>
        <v xml:space="preserve">  </v>
      </c>
      <c r="G23" s="3"/>
      <c r="H23" s="3"/>
      <c r="I23" s="183" t="str">
        <f>+IF(G23='11 FORMULAS'!$B$4,'11 FORMULAS'!$C$4,IF(G23='11 FORMULAS'!$B$6,'11 FORMULAS'!$C$6,IF(G23='11 FORMULAS'!$B$8,'11 FORMULAS'!$C$8,IF(G23='11 FORMULAS'!$B$10,'11 FORMULAS'!$C$10,""))))</f>
        <v/>
      </c>
      <c r="J23" s="183" t="str">
        <f t="shared" si="1"/>
        <v/>
      </c>
    </row>
    <row r="24" spans="1:10" s="12" customFormat="1" ht="35.1" customHeight="1" x14ac:dyDescent="0.25">
      <c r="A24" s="2" t="s">
        <v>39</v>
      </c>
      <c r="B24" s="2"/>
      <c r="C24" s="2"/>
      <c r="D24" s="2"/>
      <c r="E24" s="2"/>
      <c r="F24" s="167" t="str">
        <f t="shared" si="0"/>
        <v xml:space="preserve">  </v>
      </c>
      <c r="G24" s="3"/>
      <c r="H24" s="3"/>
      <c r="I24" s="183" t="str">
        <f>+IF(G24='11 FORMULAS'!$B$4,'11 FORMULAS'!$C$4,IF(G24='11 FORMULAS'!$B$6,'11 FORMULAS'!$C$6,IF(G24='11 FORMULAS'!$B$8,'11 FORMULAS'!$C$8,IF(G24='11 FORMULAS'!$B$10,'11 FORMULAS'!$C$10,""))))</f>
        <v/>
      </c>
      <c r="J24" s="183" t="str">
        <f t="shared" si="1"/>
        <v/>
      </c>
    </row>
    <row r="25" spans="1:10" s="12" customFormat="1" ht="35.1" customHeight="1" x14ac:dyDescent="0.25">
      <c r="A25" s="2" t="s">
        <v>40</v>
      </c>
      <c r="B25" s="2"/>
      <c r="C25" s="2"/>
      <c r="D25" s="2"/>
      <c r="E25" s="2"/>
      <c r="F25" s="167" t="str">
        <f t="shared" si="0"/>
        <v xml:space="preserve">  </v>
      </c>
      <c r="G25" s="3"/>
      <c r="H25" s="3"/>
      <c r="I25" s="183" t="str">
        <f>+IF(G25='11 FORMULAS'!$B$4,'11 FORMULAS'!$C$4,IF(G25='11 FORMULAS'!$B$6,'11 FORMULAS'!$C$6,IF(G25='11 FORMULAS'!$B$8,'11 FORMULAS'!$C$8,IF(G25='11 FORMULAS'!$B$10,'11 FORMULAS'!$C$10,""))))</f>
        <v/>
      </c>
      <c r="J25" s="183" t="str">
        <f t="shared" si="1"/>
        <v/>
      </c>
    </row>
    <row r="26" spans="1:10" s="12" customFormat="1" ht="35.1" customHeight="1" x14ac:dyDescent="0.25">
      <c r="A26" s="2" t="s">
        <v>41</v>
      </c>
      <c r="B26" s="2"/>
      <c r="C26" s="2"/>
      <c r="D26" s="2"/>
      <c r="E26" s="2"/>
      <c r="F26" s="167" t="str">
        <f t="shared" si="0"/>
        <v xml:space="preserve">  </v>
      </c>
      <c r="G26" s="3"/>
      <c r="H26" s="3"/>
      <c r="I26" s="183" t="str">
        <f>+IF(G26='11 FORMULAS'!$B$4,'11 FORMULAS'!$C$4,IF(G26='11 FORMULAS'!$B$6,'11 FORMULAS'!$C$6,IF(G26='11 FORMULAS'!$B$8,'11 FORMULAS'!$C$8,IF(G26='11 FORMULAS'!$B$10,'11 FORMULAS'!$C$10,""))))</f>
        <v/>
      </c>
      <c r="J26" s="183" t="str">
        <f t="shared" si="1"/>
        <v/>
      </c>
    </row>
    <row r="27" spans="1:10" s="12" customFormat="1" ht="35.1" customHeight="1" x14ac:dyDescent="0.25">
      <c r="A27" s="2" t="s">
        <v>42</v>
      </c>
      <c r="B27" s="2"/>
      <c r="C27" s="2"/>
      <c r="D27" s="2"/>
      <c r="E27" s="2"/>
      <c r="F27" s="167" t="str">
        <f t="shared" si="0"/>
        <v xml:space="preserve">  </v>
      </c>
      <c r="G27" s="3"/>
      <c r="H27" s="3"/>
      <c r="I27" s="183" t="str">
        <f>+IF(G27='11 FORMULAS'!$B$4,'11 FORMULAS'!$C$4,IF(G27='11 FORMULAS'!$B$6,'11 FORMULAS'!$C$6,IF(G27='11 FORMULAS'!$B$8,'11 FORMULAS'!$C$8,IF(G27='11 FORMULAS'!$B$10,'11 FORMULAS'!$C$10,""))))</f>
        <v/>
      </c>
      <c r="J27" s="183" t="str">
        <f t="shared" si="1"/>
        <v/>
      </c>
    </row>
    <row r="28" spans="1:10" s="12" customFormat="1" ht="35.1" customHeight="1" x14ac:dyDescent="0.25">
      <c r="A28" s="2" t="s">
        <v>43</v>
      </c>
      <c r="B28" s="2"/>
      <c r="C28" s="2"/>
      <c r="D28" s="2"/>
      <c r="E28" s="2"/>
      <c r="F28" s="167" t="str">
        <f t="shared" si="0"/>
        <v xml:space="preserve">  </v>
      </c>
      <c r="G28" s="3"/>
      <c r="H28" s="3"/>
      <c r="I28" s="183" t="str">
        <f>+IF(G28='11 FORMULAS'!$B$4,'11 FORMULAS'!$C$4,IF(G28='11 FORMULAS'!$B$6,'11 FORMULAS'!$C$6,IF(G28='11 FORMULAS'!$B$8,'11 FORMULAS'!$C$8,IF(G28='11 FORMULAS'!$B$10,'11 FORMULAS'!$C$10,""))))</f>
        <v/>
      </c>
      <c r="J28" s="183" t="str">
        <f t="shared" si="1"/>
        <v/>
      </c>
    </row>
    <row r="29" spans="1:10" s="12" customFormat="1" ht="18" x14ac:dyDescent="0.25">
      <c r="A29" s="13"/>
      <c r="B29" s="13"/>
      <c r="C29" s="13"/>
      <c r="D29" s="13"/>
      <c r="E29" s="13"/>
      <c r="F29" s="14"/>
      <c r="G29" s="15"/>
      <c r="H29" s="15"/>
    </row>
    <row r="30" spans="1:10" x14ac:dyDescent="0.2">
      <c r="A30" s="9"/>
      <c r="B30" s="9"/>
      <c r="C30" s="9"/>
      <c r="D30" s="9"/>
      <c r="E30" s="9"/>
      <c r="G30" s="9"/>
      <c r="H30" s="182"/>
    </row>
    <row r="31" spans="1:10" x14ac:dyDescent="0.2">
      <c r="A31" s="9"/>
      <c r="B31" s="9"/>
      <c r="C31" s="9"/>
      <c r="D31" s="9"/>
      <c r="E31" s="9"/>
      <c r="G31" s="9"/>
      <c r="H31" s="182"/>
    </row>
    <row r="32" spans="1:10" x14ac:dyDescent="0.25">
      <c r="A32" s="16"/>
      <c r="B32" s="16"/>
      <c r="C32" s="16"/>
      <c r="D32" s="16"/>
      <c r="E32" s="16"/>
      <c r="G32" s="16"/>
      <c r="H32" s="16"/>
    </row>
    <row r="33" spans="1:32" x14ac:dyDescent="0.2">
      <c r="A33" s="9"/>
      <c r="B33" s="9"/>
      <c r="C33" s="9"/>
      <c r="D33" s="9"/>
      <c r="E33" s="9"/>
      <c r="G33" s="9"/>
      <c r="H33" s="182"/>
    </row>
    <row r="34" spans="1:32" x14ac:dyDescent="0.2">
      <c r="A34" s="9"/>
      <c r="B34" s="9"/>
      <c r="C34" s="9"/>
      <c r="D34" s="9"/>
      <c r="E34" s="9"/>
      <c r="G34" s="9"/>
      <c r="H34" s="182"/>
    </row>
    <row r="35" spans="1:32" x14ac:dyDescent="0.2">
      <c r="A35" s="9"/>
      <c r="B35" s="9"/>
      <c r="C35" s="9"/>
      <c r="D35" s="9"/>
      <c r="E35" s="9"/>
      <c r="G35" s="9"/>
      <c r="H35" s="182"/>
    </row>
    <row r="39" spans="1:32" ht="14.25" customHeight="1" x14ac:dyDescent="0.25"/>
    <row r="43" spans="1:32" ht="14.25" customHeight="1" x14ac:dyDescent="0.25">
      <c r="AD43" s="17"/>
    </row>
    <row r="44" spans="1:32" x14ac:dyDescent="0.25">
      <c r="AF44" s="17"/>
    </row>
    <row r="45" spans="1:32" x14ac:dyDescent="0.25">
      <c r="AF45" s="17"/>
    </row>
    <row r="46" spans="1:32" x14ac:dyDescent="0.25">
      <c r="AF46" s="17"/>
    </row>
    <row r="47" spans="1:32" x14ac:dyDescent="0.25">
      <c r="AF47" s="17"/>
    </row>
    <row r="48" spans="1:32" x14ac:dyDescent="0.25">
      <c r="AF48" s="17"/>
    </row>
    <row r="49" spans="32:32" x14ac:dyDescent="0.25">
      <c r="AF49" s="17"/>
    </row>
    <row r="50" spans="32:32" x14ac:dyDescent="0.25">
      <c r="AF50" s="17"/>
    </row>
    <row r="51" spans="32:32" ht="14.25" customHeight="1" x14ac:dyDescent="0.25">
      <c r="AF51" s="17"/>
    </row>
    <row r="52" spans="32:32" x14ac:dyDescent="0.25">
      <c r="AF52" s="17"/>
    </row>
  </sheetData>
  <sheetProtection formatCells="0" formatColumns="0" formatRows="0" sort="0" autoFilter="0" pivotTables="0"/>
  <autoFilter ref="A7:J8" xr:uid="{00000000-0009-0000-0000-000001000000}">
    <filterColumn colId="6" showButton="0"/>
  </autoFilter>
  <mergeCells count="12">
    <mergeCell ref="C1:C2"/>
    <mergeCell ref="A1:A2"/>
    <mergeCell ref="A7:A8"/>
    <mergeCell ref="F7:F8"/>
    <mergeCell ref="B7:B8"/>
    <mergeCell ref="G7:H7"/>
    <mergeCell ref="C7:C8"/>
    <mergeCell ref="D7:D8"/>
    <mergeCell ref="E7:E8"/>
    <mergeCell ref="E4:F4"/>
    <mergeCell ref="B5:D5"/>
    <mergeCell ref="A4:B4"/>
  </mergeCells>
  <phoneticPr fontId="18" type="noConversion"/>
  <dataValidations count="2">
    <dataValidation type="list" allowBlank="1" showInputMessage="1" showErrorMessage="1" sqref="G29 G9" xr:uid="{00000000-0002-0000-0100-000000000000}">
      <formula1>Tipo</formula1>
    </dataValidation>
    <dataValidation type="list" allowBlank="1" showInputMessage="1" showErrorMessage="1" sqref="H9:H28 C9:C28" xr:uid="{00000000-0002-0000-0100-000001000000}">
      <formula1>INDIRECT(B9)</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'11 FORMULAS'!$A$4:$A$12</xm:f>
          </x14:formula1>
          <xm:sqref>G10:G28</xm:sqref>
        </x14:dataValidation>
        <x14:dataValidation type="list" allowBlank="1" showInputMessage="1" showErrorMessage="1" xr:uid="{0AC5621B-BA0D-4179-8B37-C55AA85F1281}">
          <x14:formula1>
            <xm:f>'11 FORMULAS'!$A$14:$A$15</xm:f>
          </x14:formula1>
          <xm:sqref>B9:B28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8"/>
  <dimension ref="A1:Y28"/>
  <sheetViews>
    <sheetView showGridLines="0" view="pageBreakPreview" zoomScale="90" zoomScaleNormal="55" zoomScaleSheetLayoutView="90" workbookViewId="0">
      <pane ySplit="8" topLeftCell="A9" activePane="bottomLeft" state="frozen"/>
      <selection pane="bottomLeft" activeCell="C12" sqref="C12"/>
    </sheetView>
  </sheetViews>
  <sheetFormatPr baseColWidth="10" defaultColWidth="14.28515625" defaultRowHeight="14.25" x14ac:dyDescent="0.25"/>
  <cols>
    <col min="1" max="1" width="27.140625" style="10" customWidth="1"/>
    <col min="2" max="2" width="39.7109375" style="49" customWidth="1"/>
    <col min="3" max="3" width="28.42578125" style="49" customWidth="1"/>
    <col min="4" max="4" width="21.140625" style="10" customWidth="1"/>
    <col min="5" max="5" width="14" style="21" customWidth="1"/>
    <col min="6" max="6" width="14.28515625" style="10" customWidth="1"/>
    <col min="7" max="7" width="15.28515625" style="21" customWidth="1"/>
    <col min="8" max="8" width="11.140625" style="21" customWidth="1"/>
    <col min="9" max="9" width="10.5703125" style="21" customWidth="1"/>
    <col min="10" max="10" width="22.7109375" style="21" customWidth="1"/>
    <col min="11" max="12" width="10.140625" style="21" customWidth="1"/>
    <col min="13" max="13" width="9.7109375" style="229" customWidth="1"/>
    <col min="14" max="14" width="11" style="229" bestFit="1" customWidth="1"/>
    <col min="15" max="15" width="40.85546875" style="10" customWidth="1"/>
    <col min="16" max="16" width="21.7109375" style="10" customWidth="1"/>
    <col min="17" max="17" width="32.85546875" style="10" customWidth="1"/>
    <col min="18" max="18" width="9.5703125" style="49" customWidth="1"/>
    <col min="19" max="19" width="8.85546875" style="49" customWidth="1"/>
    <col min="20" max="20" width="17.85546875" style="10" customWidth="1"/>
    <col min="21" max="21" width="5.5703125" style="10" customWidth="1"/>
    <col min="22" max="22" width="14.140625" style="10" bestFit="1" customWidth="1"/>
    <col min="23" max="23" width="14.85546875" style="10" bestFit="1" customWidth="1"/>
    <col min="24" max="24" width="24.140625" style="10" customWidth="1"/>
    <col min="25" max="25" width="54.42578125" style="10" customWidth="1"/>
    <col min="26" max="29" width="24.140625" style="10" customWidth="1"/>
    <col min="30" max="256" width="11.42578125" style="10" customWidth="1"/>
    <col min="257" max="257" width="12.7109375" style="10" customWidth="1"/>
    <col min="258" max="258" width="47" style="10" customWidth="1"/>
    <col min="259" max="259" width="35" style="10" customWidth="1"/>
    <col min="260" max="16384" width="14.28515625" style="10"/>
  </cols>
  <sheetData>
    <row r="1" spans="1:25" ht="29.25" customHeight="1" x14ac:dyDescent="0.25">
      <c r="A1" s="431"/>
      <c r="B1" s="432" t="str">
        <f>+'2 CONTEXTO E IDENTIFICACIÓN'!C1</f>
        <v>MAPA DE RIESGOS</v>
      </c>
      <c r="C1" s="50" t="str">
        <f>+'2 CONTEXTO E IDENTIFICACIÓN'!D1</f>
        <v>CÓDIGO:</v>
      </c>
      <c r="D1" s="50" t="str">
        <f>+'2 CONTEXTO E IDENTIFICACIÓN'!E1</f>
        <v>SE-FO-007</v>
      </c>
      <c r="E1" s="20"/>
      <c r="G1" s="20"/>
      <c r="H1" s="20"/>
      <c r="I1" s="20"/>
      <c r="J1" s="20"/>
      <c r="K1" s="20"/>
      <c r="L1" s="20"/>
      <c r="M1" s="224"/>
      <c r="N1" s="224"/>
    </row>
    <row r="2" spans="1:25" s="9" customFormat="1" ht="29.25" customHeight="1" x14ac:dyDescent="0.2">
      <c r="A2" s="431"/>
      <c r="B2" s="432"/>
      <c r="C2" s="50" t="str">
        <f>+'2 CONTEXTO E IDENTIFICACIÓN'!D2</f>
        <v>VERSIÓN:</v>
      </c>
      <c r="D2" s="50" t="str">
        <f>+'2 CONTEXTO E IDENTIFICACIÓN'!E2</f>
        <v>12</v>
      </c>
      <c r="E2" s="20"/>
      <c r="G2" s="238" t="str">
        <f>+'2 CONTEXTO E IDENTIFICACIÓN'!$G$4</f>
        <v>Elaboración o Actualización:</v>
      </c>
      <c r="H2" s="258">
        <f>+IF('2 CONTEXTO E IDENTIFICACIÓN'!$H$4="","",'2 CONTEXTO E IDENTIFICACIÓN'!$H$4)</f>
        <v>45825</v>
      </c>
      <c r="I2" s="20"/>
      <c r="J2" s="20"/>
      <c r="K2" s="20"/>
      <c r="L2" s="20"/>
      <c r="M2" s="224"/>
      <c r="N2" s="224"/>
      <c r="R2" s="190"/>
      <c r="S2" s="190"/>
    </row>
    <row r="3" spans="1:25" s="9" customFormat="1" ht="15" x14ac:dyDescent="0.2">
      <c r="A3" s="255"/>
      <c r="B3" s="22"/>
      <c r="C3" s="244"/>
      <c r="D3" s="52"/>
      <c r="E3" s="20"/>
      <c r="G3" s="256"/>
      <c r="H3" s="257"/>
      <c r="I3" s="20"/>
      <c r="J3" s="20"/>
      <c r="K3" s="20"/>
      <c r="L3" s="20"/>
      <c r="M3" s="224"/>
      <c r="N3" s="224"/>
      <c r="R3" s="190"/>
      <c r="S3" s="190"/>
    </row>
    <row r="4" spans="1:25" s="9" customFormat="1" ht="15" x14ac:dyDescent="0.2">
      <c r="A4" s="19" t="s">
        <v>158</v>
      </c>
      <c r="B4" s="433" t="str">
        <f>+IF('2 CONTEXTO E IDENTIFICACIÓN'!$C$4="","",'2 CONTEXTO E IDENTIFICACIÓN'!$C$4)</f>
        <v>Beneficencia del Valle del Cauca</v>
      </c>
      <c r="C4" s="433"/>
      <c r="D4" s="433"/>
      <c r="E4" s="20"/>
      <c r="G4" s="243" t="str">
        <f>+'2 CONTEXTO E IDENTIFICACIÓN'!$E$5</f>
        <v>Vigencia del:</v>
      </c>
      <c r="H4" s="241">
        <f>+IF('2 CONTEXTO E IDENTIFICACIÓN'!$F$5="","",'2 CONTEXTO E IDENTIFICACIÓN'!$F$5)</f>
        <v>46024</v>
      </c>
      <c r="I4" s="242" t="s">
        <v>111</v>
      </c>
      <c r="J4" s="239">
        <f>+IF('2 CONTEXTO E IDENTIFICACIÓN'!$H$5="","",'2 CONTEXTO E IDENTIFICACIÓN'!$H$5)</f>
        <v>46387</v>
      </c>
      <c r="K4" s="20"/>
      <c r="L4" s="20"/>
      <c r="M4" s="224"/>
      <c r="N4" s="224"/>
      <c r="R4" s="190"/>
      <c r="S4" s="190"/>
    </row>
    <row r="5" spans="1:25" s="9" customFormat="1" ht="15.75" thickBot="1" x14ac:dyDescent="0.25">
      <c r="A5" s="19" t="s">
        <v>156</v>
      </c>
      <c r="B5" s="433" t="str">
        <f>+IF('2 CONTEXTO E IDENTIFICACIÓN'!$E$4="","",'2 CONTEXTO E IDENTIFICACIÓN'!$E$4)</f>
        <v>SEGUIMIENTO Y EVALUACIÓN</v>
      </c>
      <c r="C5" s="434"/>
      <c r="D5" s="434"/>
      <c r="E5" s="23"/>
      <c r="F5" s="23"/>
      <c r="R5" s="190"/>
      <c r="S5" s="190"/>
    </row>
    <row r="6" spans="1:25" s="9" customFormat="1" ht="15.75" thickBot="1" x14ac:dyDescent="0.25">
      <c r="A6" s="259"/>
      <c r="B6" s="260"/>
      <c r="C6" s="246"/>
      <c r="D6" s="246"/>
      <c r="E6" s="23"/>
      <c r="F6" s="23"/>
      <c r="G6" s="435" t="s">
        <v>76</v>
      </c>
      <c r="H6" s="436"/>
      <c r="I6" s="436"/>
      <c r="J6" s="436"/>
      <c r="K6" s="436"/>
      <c r="L6" s="436"/>
      <c r="M6" s="436"/>
      <c r="N6" s="437"/>
      <c r="R6" s="190"/>
      <c r="S6" s="190"/>
    </row>
    <row r="7" spans="1:25" s="26" customFormat="1" ht="14.1" customHeight="1" thickBot="1" x14ac:dyDescent="0.3">
      <c r="A7" s="24"/>
      <c r="B7" s="25"/>
      <c r="C7" s="435" t="s">
        <v>82</v>
      </c>
      <c r="D7" s="436"/>
      <c r="E7" s="436"/>
      <c r="F7" s="437"/>
      <c r="G7" s="438" t="s">
        <v>171</v>
      </c>
      <c r="H7" s="439"/>
      <c r="I7" s="440"/>
      <c r="J7" s="438" t="s">
        <v>64</v>
      </c>
      <c r="K7" s="439"/>
      <c r="L7" s="440"/>
      <c r="M7" s="438" t="s">
        <v>198</v>
      </c>
      <c r="N7" s="440"/>
      <c r="P7" s="427" t="s">
        <v>2</v>
      </c>
      <c r="Q7" s="428"/>
      <c r="R7" s="429"/>
      <c r="S7" s="429"/>
      <c r="T7" s="430"/>
      <c r="V7" s="424" t="s">
        <v>4</v>
      </c>
      <c r="W7" s="425"/>
      <c r="X7" s="425"/>
      <c r="Y7" s="426"/>
    </row>
    <row r="8" spans="1:25" s="164" customFormat="1" ht="57" x14ac:dyDescent="0.25">
      <c r="A8" s="206" t="s">
        <v>196</v>
      </c>
      <c r="B8" s="205" t="s">
        <v>195</v>
      </c>
      <c r="C8" s="220" t="s">
        <v>199</v>
      </c>
      <c r="D8" s="221" t="s">
        <v>53</v>
      </c>
      <c r="E8" s="222" t="s">
        <v>194</v>
      </c>
      <c r="F8" s="223" t="s">
        <v>197</v>
      </c>
      <c r="G8" s="195" t="s">
        <v>171</v>
      </c>
      <c r="H8" s="196" t="s">
        <v>263</v>
      </c>
      <c r="I8" s="199" t="s">
        <v>52</v>
      </c>
      <c r="J8" s="195" t="s">
        <v>64</v>
      </c>
      <c r="K8" s="196" t="s">
        <v>263</v>
      </c>
      <c r="L8" s="199" t="s">
        <v>52</v>
      </c>
      <c r="M8" s="195" t="s">
        <v>173</v>
      </c>
      <c r="N8" s="197" t="s">
        <v>172</v>
      </c>
      <c r="P8" s="28" t="s">
        <v>52</v>
      </c>
      <c r="Q8" s="29" t="s">
        <v>53</v>
      </c>
      <c r="R8" s="187" t="s">
        <v>170</v>
      </c>
      <c r="S8" s="187" t="s">
        <v>169</v>
      </c>
      <c r="T8" s="30" t="s">
        <v>54</v>
      </c>
      <c r="V8" s="28" t="s">
        <v>52</v>
      </c>
      <c r="W8" s="29" t="s">
        <v>63</v>
      </c>
      <c r="X8" s="29" t="s">
        <v>81</v>
      </c>
      <c r="Y8" s="30" t="s">
        <v>64</v>
      </c>
    </row>
    <row r="9" spans="1:25" ht="111.75" customHeight="1" x14ac:dyDescent="0.25">
      <c r="A9" s="31" t="str">
        <f>'2 CONTEXTO E IDENTIFICACIÓN'!A9</f>
        <v>R1</v>
      </c>
      <c r="B9" s="216" t="str">
        <f>+'2 CONTEXTO E IDENTIFICACIÓN'!F9</f>
        <v xml:space="preserve">Posibilidad de pérdida económica y reputacional derivada de investigaciones disciplinarias y eventuales sanciones por parte de los entes de control, como consecuencias de influencias indebidas  y abuso de poder de la Alta Gerencia que afecten la independencia administrativa de la Oficina de Control en el desarrollo de auditorías, seguimientos y evaluaciones. </v>
      </c>
      <c r="C9" s="217">
        <v>54</v>
      </c>
      <c r="D9" s="191" t="str">
        <f t="shared" ref="D9:D28" si="0">+IF(C9="","",IF(C9&lt;=$S$9,$Q$9,IF(C9&lt;=$S$10,$Q$10,IF(C9&lt;=$S$11,$Q$11,IF(C9&lt;=$S$12,$Q$12,IF(C9&gt;=$R$13,$Q$13,""))))))</f>
        <v>La actividad que conlleva el riesgo se ejecuta de 24 a 500 veces por año</v>
      </c>
      <c r="E9" s="192">
        <f t="shared" ref="E9:E28" si="1">+IF(D9="","",IF(D9=$Q$9,$T$9,IF(D9=$Q$10,$T$10,IF(D9=$Q$11,$T$11,IF(D9=$Q$12,$T$12,IF(D9=$Q$13,$T$13))))))</f>
        <v>0.6</v>
      </c>
      <c r="F9" s="32" t="str">
        <f t="shared" ref="F9:F28" si="2">+IF(D9="","",IF(D9=$Q$9,$P$9,IF(D9=$Q$10,$P$10,IF(D9=$Q$11,$P$11,IF(D9=$Q$12,$P$12,IF(D9=$Q$13,$P$13))))))</f>
        <v>Media</v>
      </c>
      <c r="G9" s="202" t="s">
        <v>83</v>
      </c>
      <c r="H9" s="194">
        <f>+IF(G9="","",IF(G9="N/A","",IF(OR(G9=$X$9,G9=$Y$9),$W$9,IF(OR(G9=$X$10,G9=$Y$10),$W$10,IF(OR(G9=$X$11,G9=$Y$11),$W$11,IF(OR(G9=$X$12,G9=$Y$12),$W$12,IF(OR(G9=$X$13,G9=$Y$13),$W$13)))))))</f>
        <v>0.2</v>
      </c>
      <c r="I9" s="200" t="str">
        <f t="shared" ref="I9:I28" si="3">+IF(G9="","",IF(G9="N/A","",IF(OR(G9=$X$9,G9=$Y$9),$V$9,IF(OR(G9=$X$10,G9=$Y$10),$V$10,IF(OR(G9=$X$11,G9=$Y$11),$V$11,IF(OR(G9=$X$12,G9=$Y$12),$V$12,IF(OR(G9=$X$13,G9=$Y$13),$V$13)))))))</f>
        <v>Leve</v>
      </c>
      <c r="J9" s="202" t="s">
        <v>72</v>
      </c>
      <c r="K9" s="194">
        <f t="shared" ref="K9:K28" si="4">+IF(J9="","",IF(J9="N/A","",IF(OR(J9=$X$9,J9=$Y$9),$W$9,IF(OR(J9=$X$10,J9=$Y$10),$W$10,IF(OR(J9=$X$11,J9=$Y$11),$W$11,IF(OR(J9=$X$12,J9=$Y$12),$W$12,IF(OR(J9=$X$13,J9=$Y$13),$W$13)))))))</f>
        <v>0.8</v>
      </c>
      <c r="L9" s="200" t="str">
        <f t="shared" ref="L9:L28" si="5">+IF(J9="","",IF(J9="N/A","",IF(OR(J9=$X$9,J9=$Y$9),$V$9,IF(OR(J9=$X$10,J9=$Y$10),$V$10,IF(OR(J9=$X$11,J9=$Y$11),$V$11,IF(OR(J9=$X$12,J9=$Y$12),$V$12,IF(OR(J9=$X$13,J9=$Y$13),$V$13)))))))</f>
        <v>Mayor</v>
      </c>
      <c r="M9" s="225">
        <f>+IF(H9="",K9,IF(K9="",H9,IF(H9&gt;K9,H9,K9)))</f>
        <v>0.8</v>
      </c>
      <c r="N9" s="226" t="str">
        <f>+IF(M9="","",IF(M9=$W$9,$V$9,IF(M9=$W$10,$V$10,IF(M9=$W$11,$V$11,IF(M9=$W$12,$V$12,IF(M9=$W$13,$V$13))))))</f>
        <v>Mayor</v>
      </c>
      <c r="P9" s="33" t="s">
        <v>55</v>
      </c>
      <c r="Q9" s="34" t="s">
        <v>56</v>
      </c>
      <c r="R9" s="188">
        <v>0</v>
      </c>
      <c r="S9" s="188">
        <v>2</v>
      </c>
      <c r="T9" s="35">
        <v>0.2</v>
      </c>
      <c r="V9" s="33" t="s">
        <v>65</v>
      </c>
      <c r="W9" s="36">
        <v>0.2</v>
      </c>
      <c r="X9" s="34" t="s">
        <v>83</v>
      </c>
      <c r="Y9" s="37" t="s">
        <v>66</v>
      </c>
    </row>
    <row r="10" spans="1:25" ht="111.75" customHeight="1" x14ac:dyDescent="0.25">
      <c r="A10" s="31" t="str">
        <f>'2 CONTEXTO E IDENTIFICACIÓN'!A10</f>
        <v>R2</v>
      </c>
      <c r="B10" s="216" t="str">
        <f>+'2 CONTEXTO E IDENTIFICACIÓN'!F10</f>
        <v>Posibilidad de pérdida reputacional por el debilitamiento del Sistema de Control Interno, ocasionado por el incumplimiento en la ejecución del Plan Anual de Auditorías, Seguimientos y Evaluaciones, debido a la falta de personal profesional auditor con las competencias requeridas.</v>
      </c>
      <c r="C10" s="218">
        <v>38</v>
      </c>
      <c r="D10" s="191" t="str">
        <f t="shared" si="0"/>
        <v>La actividad que conlleva el riesgo se ejecuta de 24 a 500 veces por año</v>
      </c>
      <c r="E10" s="192">
        <f t="shared" si="1"/>
        <v>0.6</v>
      </c>
      <c r="F10" s="32" t="str">
        <f t="shared" si="2"/>
        <v>Media</v>
      </c>
      <c r="G10" s="202" t="s">
        <v>83</v>
      </c>
      <c r="H10" s="194">
        <f t="shared" ref="H10:H28" si="6">+IF(G10="","",IF(G10="N/A","",IF(OR(G10=$X$9,G10=$Y$9),$W$9,IF(OR(G10=$X$10,G10=$Y$10),$W$10,IF(OR(G10=$X$11,G10=$Y$11),$W$11,IF(OR(G10=$X$12,G10=$Y$12),$W$12,IF(OR(G10=$X$13,G10=$Y$13),$W$13)))))))</f>
        <v>0.2</v>
      </c>
      <c r="I10" s="200" t="str">
        <f t="shared" si="3"/>
        <v>Leve</v>
      </c>
      <c r="J10" s="202" t="s">
        <v>70</v>
      </c>
      <c r="K10" s="194">
        <f t="shared" si="4"/>
        <v>0.6</v>
      </c>
      <c r="L10" s="200" t="str">
        <f t="shared" si="5"/>
        <v>Moderado</v>
      </c>
      <c r="M10" s="225">
        <f>+IF(H10="",K10,IF(K10="",H10,IF(H10&gt;K10,H10,K10)))</f>
        <v>0.6</v>
      </c>
      <c r="N10" s="226" t="str">
        <f t="shared" ref="N10:N28" si="7">+IF(M10="","",IF(M10=$W$9,$V$9,IF(M10=$W$10,$V$10,IF(M10=$W$11,$V$11,IF(M10=$W$12,$V$12,IF(M10=$W$13,$V$13))))))</f>
        <v>Moderado</v>
      </c>
      <c r="P10" s="38" t="s">
        <v>57</v>
      </c>
      <c r="Q10" s="39" t="s">
        <v>58</v>
      </c>
      <c r="R10" s="188">
        <v>3</v>
      </c>
      <c r="S10" s="188">
        <v>24</v>
      </c>
      <c r="T10" s="35">
        <v>0.4</v>
      </c>
      <c r="V10" s="38" t="s">
        <v>7</v>
      </c>
      <c r="W10" s="36">
        <v>0.4</v>
      </c>
      <c r="X10" s="39" t="s">
        <v>67</v>
      </c>
      <c r="Y10" s="40" t="s">
        <v>68</v>
      </c>
    </row>
    <row r="11" spans="1:25" ht="111.75" customHeight="1" x14ac:dyDescent="0.25">
      <c r="A11" s="31" t="str">
        <f>'2 CONTEXTO E IDENTIFICACIÓN'!A11</f>
        <v>R3</v>
      </c>
      <c r="B11" s="216" t="str">
        <f>+'2 CONTEXTO E IDENTIFICACIÓN'!F11</f>
        <v>Posibilidad de pérdida reputacional asociada a la insatisfacción de los grupos de valor, generada por errores, inconsistencias o deficiencias en la evaluación de la efectividad de los controles del Sistema de Control Interno</v>
      </c>
      <c r="C11" s="218">
        <v>256</v>
      </c>
      <c r="D11" s="191" t="str">
        <f t="shared" si="0"/>
        <v>La actividad que conlleva el riesgo se ejecuta de 24 a 500 veces por año</v>
      </c>
      <c r="E11" s="192">
        <f t="shared" si="1"/>
        <v>0.6</v>
      </c>
      <c r="F11" s="32" t="str">
        <f t="shared" si="2"/>
        <v>Media</v>
      </c>
      <c r="G11" s="202" t="s">
        <v>83</v>
      </c>
      <c r="H11" s="194">
        <f t="shared" si="6"/>
        <v>0.2</v>
      </c>
      <c r="I11" s="200" t="str">
        <f t="shared" si="3"/>
        <v>Leve</v>
      </c>
      <c r="J11" s="202" t="s">
        <v>70</v>
      </c>
      <c r="K11" s="194">
        <f t="shared" si="4"/>
        <v>0.6</v>
      </c>
      <c r="L11" s="200" t="str">
        <f t="shared" si="5"/>
        <v>Moderado</v>
      </c>
      <c r="M11" s="225">
        <f t="shared" ref="M11:M28" si="8">+IF(H11="",K11,IF(K11="",H11,IF(H11&gt;K11,H11,K11)))</f>
        <v>0.6</v>
      </c>
      <c r="N11" s="226" t="str">
        <f t="shared" si="7"/>
        <v>Moderado</v>
      </c>
      <c r="P11" s="41" t="s">
        <v>59</v>
      </c>
      <c r="Q11" s="39" t="s">
        <v>60</v>
      </c>
      <c r="R11" s="188">
        <v>25</v>
      </c>
      <c r="S11" s="188">
        <v>500</v>
      </c>
      <c r="T11" s="35">
        <v>0.6</v>
      </c>
      <c r="V11" s="41" t="s">
        <v>5</v>
      </c>
      <c r="W11" s="36">
        <v>0.6</v>
      </c>
      <c r="X11" s="39" t="s">
        <v>69</v>
      </c>
      <c r="Y11" s="40" t="s">
        <v>70</v>
      </c>
    </row>
    <row r="12" spans="1:25" ht="159.75" customHeight="1" x14ac:dyDescent="0.25">
      <c r="A12" s="31" t="str">
        <f>'2 CONTEXTO E IDENTIFICACIÓN'!A12</f>
        <v>R4</v>
      </c>
      <c r="B12" s="216" t="str">
        <f>+'2 CONTEXTO E IDENTIFICACIÓN'!F12</f>
        <v xml:space="preserve">Posibilidad de pérdida económica y reputacional como resultado de investigaciones disciplinarias y sanciones por parte de los entes de control, derivadas de la ausencia de formulación y/o ejecución de los planes de mejoramientos y planes de manejo de seguimientos por parte de los responsables de los procesos, frente a los hallazgos y recomendaciones emitidos por la Oficina de Control Interno. </v>
      </c>
      <c r="C12" s="218">
        <v>50</v>
      </c>
      <c r="D12" s="191" t="str">
        <f t="shared" si="0"/>
        <v>La actividad que conlleva el riesgo se ejecuta de 24 a 500 veces por año</v>
      </c>
      <c r="E12" s="192">
        <f t="shared" si="1"/>
        <v>0.6</v>
      </c>
      <c r="F12" s="32" t="str">
        <f t="shared" si="2"/>
        <v>Media</v>
      </c>
      <c r="G12" s="202" t="s">
        <v>83</v>
      </c>
      <c r="H12" s="194">
        <f t="shared" si="6"/>
        <v>0.2</v>
      </c>
      <c r="I12" s="200" t="str">
        <f t="shared" si="3"/>
        <v>Leve</v>
      </c>
      <c r="J12" s="202" t="s">
        <v>72</v>
      </c>
      <c r="K12" s="194">
        <f t="shared" si="4"/>
        <v>0.8</v>
      </c>
      <c r="L12" s="200" t="str">
        <f t="shared" si="5"/>
        <v>Mayor</v>
      </c>
      <c r="M12" s="225">
        <f t="shared" si="8"/>
        <v>0.8</v>
      </c>
      <c r="N12" s="226" t="str">
        <f t="shared" si="7"/>
        <v>Mayor</v>
      </c>
      <c r="P12" s="42" t="s">
        <v>61</v>
      </c>
      <c r="Q12" s="39" t="s">
        <v>79</v>
      </c>
      <c r="R12" s="188">
        <v>5001</v>
      </c>
      <c r="S12" s="188">
        <v>5000</v>
      </c>
      <c r="T12" s="35">
        <v>0.8</v>
      </c>
      <c r="V12" s="42" t="s">
        <v>6</v>
      </c>
      <c r="W12" s="36">
        <v>0.8</v>
      </c>
      <c r="X12" s="39" t="s">
        <v>71</v>
      </c>
      <c r="Y12" s="40" t="s">
        <v>72</v>
      </c>
    </row>
    <row r="13" spans="1:25" ht="73.5" customHeight="1" x14ac:dyDescent="0.25">
      <c r="A13" s="31" t="str">
        <f>'2 CONTEXTO E IDENTIFICACIÓN'!A13</f>
        <v>R5</v>
      </c>
      <c r="B13" s="216" t="str">
        <f>+'2 CONTEXTO E IDENTIFICACIÓN'!F13</f>
        <v xml:space="preserve">  </v>
      </c>
      <c r="C13" s="218"/>
      <c r="D13" s="191" t="str">
        <f t="shared" si="0"/>
        <v/>
      </c>
      <c r="E13" s="192" t="str">
        <f t="shared" si="1"/>
        <v/>
      </c>
      <c r="F13" s="32" t="str">
        <f t="shared" si="2"/>
        <v/>
      </c>
      <c r="G13" s="202"/>
      <c r="H13" s="194" t="str">
        <f t="shared" si="6"/>
        <v/>
      </c>
      <c r="I13" s="200" t="str">
        <f t="shared" si="3"/>
        <v/>
      </c>
      <c r="J13" s="202"/>
      <c r="K13" s="194" t="str">
        <f t="shared" si="4"/>
        <v/>
      </c>
      <c r="L13" s="200" t="str">
        <f t="shared" si="5"/>
        <v/>
      </c>
      <c r="M13" s="225" t="str">
        <f t="shared" si="8"/>
        <v/>
      </c>
      <c r="N13" s="226" t="str">
        <f t="shared" si="7"/>
        <v/>
      </c>
      <c r="P13" s="43" t="s">
        <v>62</v>
      </c>
      <c r="Q13" s="39" t="s">
        <v>80</v>
      </c>
      <c r="R13" s="188">
        <v>5001</v>
      </c>
      <c r="S13" s="188"/>
      <c r="T13" s="35">
        <v>1</v>
      </c>
      <c r="V13" s="43" t="s">
        <v>73</v>
      </c>
      <c r="W13" s="36">
        <v>1</v>
      </c>
      <c r="X13" s="39" t="s">
        <v>74</v>
      </c>
      <c r="Y13" s="40" t="s">
        <v>75</v>
      </c>
    </row>
    <row r="14" spans="1:25" ht="73.5" customHeight="1" thickBot="1" x14ac:dyDescent="0.3">
      <c r="A14" s="31" t="str">
        <f>'2 CONTEXTO E IDENTIFICACIÓN'!A14</f>
        <v>R6</v>
      </c>
      <c r="B14" s="216" t="str">
        <f>+'2 CONTEXTO E IDENTIFICACIÓN'!F14</f>
        <v xml:space="preserve">  </v>
      </c>
      <c r="C14" s="218"/>
      <c r="D14" s="191" t="str">
        <f t="shared" si="0"/>
        <v/>
      </c>
      <c r="E14" s="192" t="str">
        <f t="shared" si="1"/>
        <v/>
      </c>
      <c r="F14" s="32" t="str">
        <f t="shared" si="2"/>
        <v/>
      </c>
      <c r="G14" s="202"/>
      <c r="H14" s="194" t="str">
        <f t="shared" si="6"/>
        <v/>
      </c>
      <c r="I14" s="200" t="str">
        <f t="shared" si="3"/>
        <v/>
      </c>
      <c r="J14" s="202"/>
      <c r="K14" s="194" t="str">
        <f t="shared" si="4"/>
        <v/>
      </c>
      <c r="L14" s="200" t="str">
        <f t="shared" si="5"/>
        <v/>
      </c>
      <c r="M14" s="225" t="str">
        <f t="shared" si="8"/>
        <v/>
      </c>
      <c r="N14" s="226" t="str">
        <f t="shared" si="7"/>
        <v/>
      </c>
      <c r="P14" s="44"/>
      <c r="Q14" s="45"/>
      <c r="R14" s="189"/>
      <c r="S14" s="189"/>
      <c r="T14" s="46"/>
      <c r="V14" s="44"/>
      <c r="W14" s="45"/>
      <c r="X14" s="45" t="s">
        <v>143</v>
      </c>
      <c r="Y14" s="46" t="s">
        <v>143</v>
      </c>
    </row>
    <row r="15" spans="1:25" ht="73.5" customHeight="1" x14ac:dyDescent="0.25">
      <c r="A15" s="31" t="str">
        <f>'2 CONTEXTO E IDENTIFICACIÓN'!A15</f>
        <v>R7</v>
      </c>
      <c r="B15" s="216" t="str">
        <f>+'2 CONTEXTO E IDENTIFICACIÓN'!F15</f>
        <v xml:space="preserve">  </v>
      </c>
      <c r="C15" s="218"/>
      <c r="D15" s="191" t="str">
        <f t="shared" si="0"/>
        <v/>
      </c>
      <c r="E15" s="192" t="str">
        <f t="shared" si="1"/>
        <v/>
      </c>
      <c r="F15" s="32" t="str">
        <f t="shared" si="2"/>
        <v/>
      </c>
      <c r="G15" s="202"/>
      <c r="H15" s="194" t="str">
        <f t="shared" si="6"/>
        <v/>
      </c>
      <c r="I15" s="200" t="str">
        <f t="shared" si="3"/>
        <v/>
      </c>
      <c r="J15" s="202"/>
      <c r="K15" s="194" t="str">
        <f t="shared" si="4"/>
        <v/>
      </c>
      <c r="L15" s="200" t="str">
        <f t="shared" si="5"/>
        <v/>
      </c>
      <c r="M15" s="225" t="str">
        <f t="shared" si="8"/>
        <v/>
      </c>
      <c r="N15" s="226" t="str">
        <f t="shared" si="7"/>
        <v/>
      </c>
    </row>
    <row r="16" spans="1:25" ht="73.5" customHeight="1" x14ac:dyDescent="0.25">
      <c r="A16" s="31" t="str">
        <f>'2 CONTEXTO E IDENTIFICACIÓN'!A16</f>
        <v>R8</v>
      </c>
      <c r="B16" s="216" t="str">
        <f>+'2 CONTEXTO E IDENTIFICACIÓN'!F16</f>
        <v xml:space="preserve">  </v>
      </c>
      <c r="C16" s="218"/>
      <c r="D16" s="191" t="str">
        <f t="shared" si="0"/>
        <v/>
      </c>
      <c r="E16" s="192" t="str">
        <f t="shared" si="1"/>
        <v/>
      </c>
      <c r="F16" s="32" t="str">
        <f t="shared" si="2"/>
        <v/>
      </c>
      <c r="G16" s="202"/>
      <c r="H16" s="194" t="str">
        <f t="shared" si="6"/>
        <v/>
      </c>
      <c r="I16" s="200" t="str">
        <f t="shared" si="3"/>
        <v/>
      </c>
      <c r="J16" s="202"/>
      <c r="K16" s="194" t="str">
        <f t="shared" si="4"/>
        <v/>
      </c>
      <c r="L16" s="200" t="str">
        <f t="shared" si="5"/>
        <v/>
      </c>
      <c r="M16" s="225" t="str">
        <f t="shared" si="8"/>
        <v/>
      </c>
      <c r="N16" s="226" t="str">
        <f t="shared" si="7"/>
        <v/>
      </c>
    </row>
    <row r="17" spans="1:14" ht="73.5" customHeight="1" x14ac:dyDescent="0.25">
      <c r="A17" s="31" t="str">
        <f>'2 CONTEXTO E IDENTIFICACIÓN'!A17</f>
        <v>R9</v>
      </c>
      <c r="B17" s="216" t="str">
        <f>+'2 CONTEXTO E IDENTIFICACIÓN'!F17</f>
        <v xml:space="preserve">  </v>
      </c>
      <c r="C17" s="218"/>
      <c r="D17" s="191" t="str">
        <f t="shared" si="0"/>
        <v/>
      </c>
      <c r="E17" s="192" t="str">
        <f t="shared" si="1"/>
        <v/>
      </c>
      <c r="F17" s="32" t="str">
        <f t="shared" si="2"/>
        <v/>
      </c>
      <c r="G17" s="202"/>
      <c r="H17" s="194" t="str">
        <f t="shared" si="6"/>
        <v/>
      </c>
      <c r="I17" s="200" t="str">
        <f t="shared" si="3"/>
        <v/>
      </c>
      <c r="J17" s="202"/>
      <c r="K17" s="194" t="str">
        <f t="shared" si="4"/>
        <v/>
      </c>
      <c r="L17" s="200" t="str">
        <f t="shared" si="5"/>
        <v/>
      </c>
      <c r="M17" s="225" t="str">
        <f t="shared" si="8"/>
        <v/>
      </c>
      <c r="N17" s="226" t="str">
        <f t="shared" si="7"/>
        <v/>
      </c>
    </row>
    <row r="18" spans="1:14" ht="73.5" customHeight="1" x14ac:dyDescent="0.25">
      <c r="A18" s="31" t="str">
        <f>'2 CONTEXTO E IDENTIFICACIÓN'!A18</f>
        <v>R10</v>
      </c>
      <c r="B18" s="216" t="str">
        <f>+'2 CONTEXTO E IDENTIFICACIÓN'!F18</f>
        <v xml:space="preserve">  </v>
      </c>
      <c r="C18" s="218"/>
      <c r="D18" s="191" t="str">
        <f t="shared" si="0"/>
        <v/>
      </c>
      <c r="E18" s="192" t="str">
        <f t="shared" si="1"/>
        <v/>
      </c>
      <c r="F18" s="32" t="str">
        <f t="shared" si="2"/>
        <v/>
      </c>
      <c r="G18" s="202"/>
      <c r="H18" s="194" t="str">
        <f t="shared" si="6"/>
        <v/>
      </c>
      <c r="I18" s="200" t="str">
        <f t="shared" si="3"/>
        <v/>
      </c>
      <c r="J18" s="202"/>
      <c r="K18" s="194" t="str">
        <f t="shared" si="4"/>
        <v/>
      </c>
      <c r="L18" s="200" t="str">
        <f t="shared" si="5"/>
        <v/>
      </c>
      <c r="M18" s="225" t="str">
        <f t="shared" si="8"/>
        <v/>
      </c>
      <c r="N18" s="226" t="str">
        <f t="shared" si="7"/>
        <v/>
      </c>
    </row>
    <row r="19" spans="1:14" ht="73.5" customHeight="1" x14ac:dyDescent="0.25">
      <c r="A19" s="31" t="str">
        <f>'2 CONTEXTO E IDENTIFICACIÓN'!A19</f>
        <v>R11</v>
      </c>
      <c r="B19" s="216" t="str">
        <f>+'2 CONTEXTO E IDENTIFICACIÓN'!F19</f>
        <v xml:space="preserve">  </v>
      </c>
      <c r="C19" s="218"/>
      <c r="D19" s="191" t="str">
        <f t="shared" si="0"/>
        <v/>
      </c>
      <c r="E19" s="192" t="str">
        <f t="shared" si="1"/>
        <v/>
      </c>
      <c r="F19" s="32" t="str">
        <f t="shared" si="2"/>
        <v/>
      </c>
      <c r="G19" s="202"/>
      <c r="H19" s="194" t="str">
        <f t="shared" si="6"/>
        <v/>
      </c>
      <c r="I19" s="200" t="str">
        <f t="shared" si="3"/>
        <v/>
      </c>
      <c r="J19" s="202"/>
      <c r="K19" s="194" t="str">
        <f t="shared" si="4"/>
        <v/>
      </c>
      <c r="L19" s="200" t="str">
        <f t="shared" si="5"/>
        <v/>
      </c>
      <c r="M19" s="225" t="str">
        <f t="shared" si="8"/>
        <v/>
      </c>
      <c r="N19" s="226" t="str">
        <f t="shared" si="7"/>
        <v/>
      </c>
    </row>
    <row r="20" spans="1:14" ht="73.5" customHeight="1" x14ac:dyDescent="0.25">
      <c r="A20" s="31" t="str">
        <f>'2 CONTEXTO E IDENTIFICACIÓN'!A20</f>
        <v>R12</v>
      </c>
      <c r="B20" s="216" t="str">
        <f>+'2 CONTEXTO E IDENTIFICACIÓN'!F20</f>
        <v xml:space="preserve">  </v>
      </c>
      <c r="C20" s="218"/>
      <c r="D20" s="191" t="str">
        <f t="shared" si="0"/>
        <v/>
      </c>
      <c r="E20" s="192" t="str">
        <f t="shared" si="1"/>
        <v/>
      </c>
      <c r="F20" s="32" t="str">
        <f t="shared" si="2"/>
        <v/>
      </c>
      <c r="G20" s="202"/>
      <c r="H20" s="194" t="str">
        <f t="shared" si="6"/>
        <v/>
      </c>
      <c r="I20" s="200" t="str">
        <f t="shared" si="3"/>
        <v/>
      </c>
      <c r="J20" s="202"/>
      <c r="K20" s="194" t="str">
        <f t="shared" si="4"/>
        <v/>
      </c>
      <c r="L20" s="200" t="str">
        <f t="shared" si="5"/>
        <v/>
      </c>
      <c r="M20" s="225" t="str">
        <f t="shared" si="8"/>
        <v/>
      </c>
      <c r="N20" s="226" t="str">
        <f t="shared" si="7"/>
        <v/>
      </c>
    </row>
    <row r="21" spans="1:14" ht="73.5" customHeight="1" x14ac:dyDescent="0.25">
      <c r="A21" s="31" t="str">
        <f>'2 CONTEXTO E IDENTIFICACIÓN'!A21</f>
        <v>R13</v>
      </c>
      <c r="B21" s="216" t="str">
        <f>+'2 CONTEXTO E IDENTIFICACIÓN'!F21</f>
        <v xml:space="preserve">  </v>
      </c>
      <c r="C21" s="218"/>
      <c r="D21" s="191" t="str">
        <f t="shared" si="0"/>
        <v/>
      </c>
      <c r="E21" s="192" t="str">
        <f t="shared" si="1"/>
        <v/>
      </c>
      <c r="F21" s="32" t="str">
        <f t="shared" si="2"/>
        <v/>
      </c>
      <c r="G21" s="202"/>
      <c r="H21" s="194" t="str">
        <f t="shared" si="6"/>
        <v/>
      </c>
      <c r="I21" s="200" t="str">
        <f t="shared" si="3"/>
        <v/>
      </c>
      <c r="J21" s="202"/>
      <c r="K21" s="194" t="str">
        <f t="shared" si="4"/>
        <v/>
      </c>
      <c r="L21" s="200" t="str">
        <f t="shared" si="5"/>
        <v/>
      </c>
      <c r="M21" s="225" t="str">
        <f t="shared" si="8"/>
        <v/>
      </c>
      <c r="N21" s="226" t="str">
        <f t="shared" si="7"/>
        <v/>
      </c>
    </row>
    <row r="22" spans="1:14" ht="73.5" customHeight="1" x14ac:dyDescent="0.25">
      <c r="A22" s="31" t="str">
        <f>'2 CONTEXTO E IDENTIFICACIÓN'!A22</f>
        <v>R14</v>
      </c>
      <c r="B22" s="216" t="str">
        <f>+'2 CONTEXTO E IDENTIFICACIÓN'!F22</f>
        <v xml:space="preserve">  </v>
      </c>
      <c r="C22" s="218"/>
      <c r="D22" s="191" t="str">
        <f t="shared" si="0"/>
        <v/>
      </c>
      <c r="E22" s="192" t="str">
        <f t="shared" si="1"/>
        <v/>
      </c>
      <c r="F22" s="32" t="str">
        <f t="shared" si="2"/>
        <v/>
      </c>
      <c r="G22" s="202"/>
      <c r="H22" s="194" t="str">
        <f t="shared" si="6"/>
        <v/>
      </c>
      <c r="I22" s="200" t="str">
        <f t="shared" si="3"/>
        <v/>
      </c>
      <c r="J22" s="202"/>
      <c r="K22" s="194" t="str">
        <f t="shared" si="4"/>
        <v/>
      </c>
      <c r="L22" s="200" t="str">
        <f t="shared" si="5"/>
        <v/>
      </c>
      <c r="M22" s="225" t="str">
        <f t="shared" si="8"/>
        <v/>
      </c>
      <c r="N22" s="226" t="str">
        <f t="shared" si="7"/>
        <v/>
      </c>
    </row>
    <row r="23" spans="1:14" ht="73.5" customHeight="1" x14ac:dyDescent="0.25">
      <c r="A23" s="31" t="str">
        <f>'2 CONTEXTO E IDENTIFICACIÓN'!A23</f>
        <v>R15</v>
      </c>
      <c r="B23" s="216" t="str">
        <f>+'2 CONTEXTO E IDENTIFICACIÓN'!F23</f>
        <v xml:space="preserve">  </v>
      </c>
      <c r="C23" s="218"/>
      <c r="D23" s="191" t="str">
        <f t="shared" si="0"/>
        <v/>
      </c>
      <c r="E23" s="192" t="str">
        <f t="shared" si="1"/>
        <v/>
      </c>
      <c r="F23" s="32" t="str">
        <f t="shared" si="2"/>
        <v/>
      </c>
      <c r="G23" s="202"/>
      <c r="H23" s="194" t="str">
        <f t="shared" si="6"/>
        <v/>
      </c>
      <c r="I23" s="200" t="str">
        <f t="shared" si="3"/>
        <v/>
      </c>
      <c r="J23" s="202"/>
      <c r="K23" s="194" t="str">
        <f t="shared" si="4"/>
        <v/>
      </c>
      <c r="L23" s="200" t="str">
        <f t="shared" si="5"/>
        <v/>
      </c>
      <c r="M23" s="225" t="str">
        <f t="shared" si="8"/>
        <v/>
      </c>
      <c r="N23" s="226" t="str">
        <f t="shared" si="7"/>
        <v/>
      </c>
    </row>
    <row r="24" spans="1:14" ht="73.5" customHeight="1" x14ac:dyDescent="0.25">
      <c r="A24" s="31" t="str">
        <f>'2 CONTEXTO E IDENTIFICACIÓN'!A24</f>
        <v>R16</v>
      </c>
      <c r="B24" s="216" t="str">
        <f>+'2 CONTEXTO E IDENTIFICACIÓN'!F24</f>
        <v xml:space="preserve">  </v>
      </c>
      <c r="C24" s="218"/>
      <c r="D24" s="191" t="str">
        <f t="shared" si="0"/>
        <v/>
      </c>
      <c r="E24" s="192" t="str">
        <f t="shared" si="1"/>
        <v/>
      </c>
      <c r="F24" s="32" t="str">
        <f t="shared" si="2"/>
        <v/>
      </c>
      <c r="G24" s="202"/>
      <c r="H24" s="194" t="str">
        <f t="shared" si="6"/>
        <v/>
      </c>
      <c r="I24" s="200" t="str">
        <f t="shared" si="3"/>
        <v/>
      </c>
      <c r="J24" s="202"/>
      <c r="K24" s="194" t="str">
        <f t="shared" si="4"/>
        <v/>
      </c>
      <c r="L24" s="200" t="str">
        <f t="shared" si="5"/>
        <v/>
      </c>
      <c r="M24" s="225" t="str">
        <f t="shared" si="8"/>
        <v/>
      </c>
      <c r="N24" s="226" t="str">
        <f t="shared" si="7"/>
        <v/>
      </c>
    </row>
    <row r="25" spans="1:14" ht="73.5" customHeight="1" x14ac:dyDescent="0.25">
      <c r="A25" s="31" t="str">
        <f>'2 CONTEXTO E IDENTIFICACIÓN'!A25</f>
        <v>R17</v>
      </c>
      <c r="B25" s="216" t="str">
        <f>+'2 CONTEXTO E IDENTIFICACIÓN'!F25</f>
        <v xml:space="preserve">  </v>
      </c>
      <c r="C25" s="218"/>
      <c r="D25" s="191" t="str">
        <f t="shared" si="0"/>
        <v/>
      </c>
      <c r="E25" s="192" t="str">
        <f t="shared" si="1"/>
        <v/>
      </c>
      <c r="F25" s="32" t="str">
        <f t="shared" si="2"/>
        <v/>
      </c>
      <c r="G25" s="202"/>
      <c r="H25" s="194" t="str">
        <f t="shared" si="6"/>
        <v/>
      </c>
      <c r="I25" s="200" t="str">
        <f t="shared" si="3"/>
        <v/>
      </c>
      <c r="J25" s="202"/>
      <c r="K25" s="194" t="str">
        <f t="shared" si="4"/>
        <v/>
      </c>
      <c r="L25" s="200" t="str">
        <f t="shared" si="5"/>
        <v/>
      </c>
      <c r="M25" s="225" t="str">
        <f t="shared" si="8"/>
        <v/>
      </c>
      <c r="N25" s="226" t="str">
        <f t="shared" si="7"/>
        <v/>
      </c>
    </row>
    <row r="26" spans="1:14" ht="73.5" customHeight="1" x14ac:dyDescent="0.25">
      <c r="A26" s="31" t="str">
        <f>'2 CONTEXTO E IDENTIFICACIÓN'!A26</f>
        <v>R18</v>
      </c>
      <c r="B26" s="216" t="str">
        <f>+'2 CONTEXTO E IDENTIFICACIÓN'!F26</f>
        <v xml:space="preserve">  </v>
      </c>
      <c r="C26" s="218"/>
      <c r="D26" s="191" t="str">
        <f t="shared" si="0"/>
        <v/>
      </c>
      <c r="E26" s="192" t="str">
        <f t="shared" si="1"/>
        <v/>
      </c>
      <c r="F26" s="32" t="str">
        <f t="shared" si="2"/>
        <v/>
      </c>
      <c r="G26" s="202"/>
      <c r="H26" s="194" t="str">
        <f t="shared" si="6"/>
        <v/>
      </c>
      <c r="I26" s="200" t="str">
        <f t="shared" si="3"/>
        <v/>
      </c>
      <c r="J26" s="202"/>
      <c r="K26" s="194" t="str">
        <f t="shared" si="4"/>
        <v/>
      </c>
      <c r="L26" s="200" t="str">
        <f t="shared" si="5"/>
        <v/>
      </c>
      <c r="M26" s="225" t="str">
        <f t="shared" si="8"/>
        <v/>
      </c>
      <c r="N26" s="226" t="str">
        <f t="shared" si="7"/>
        <v/>
      </c>
    </row>
    <row r="27" spans="1:14" ht="73.5" customHeight="1" x14ac:dyDescent="0.25">
      <c r="A27" s="31" t="str">
        <f>'2 CONTEXTO E IDENTIFICACIÓN'!A27</f>
        <v>R19</v>
      </c>
      <c r="B27" s="216" t="str">
        <f>+'2 CONTEXTO E IDENTIFICACIÓN'!F27</f>
        <v xml:space="preserve">  </v>
      </c>
      <c r="C27" s="218"/>
      <c r="D27" s="191" t="str">
        <f t="shared" si="0"/>
        <v/>
      </c>
      <c r="E27" s="192" t="str">
        <f t="shared" si="1"/>
        <v/>
      </c>
      <c r="F27" s="32" t="str">
        <f t="shared" si="2"/>
        <v/>
      </c>
      <c r="G27" s="202"/>
      <c r="H27" s="194" t="str">
        <f t="shared" si="6"/>
        <v/>
      </c>
      <c r="I27" s="200" t="str">
        <f t="shared" si="3"/>
        <v/>
      </c>
      <c r="J27" s="202"/>
      <c r="K27" s="194" t="str">
        <f t="shared" si="4"/>
        <v/>
      </c>
      <c r="L27" s="200" t="str">
        <f t="shared" si="5"/>
        <v/>
      </c>
      <c r="M27" s="225" t="str">
        <f t="shared" si="8"/>
        <v/>
      </c>
      <c r="N27" s="226" t="str">
        <f t="shared" si="7"/>
        <v/>
      </c>
    </row>
    <row r="28" spans="1:14" ht="73.5" customHeight="1" thickBot="1" x14ac:dyDescent="0.3">
      <c r="A28" s="47" t="str">
        <f>'2 CONTEXTO E IDENTIFICACIÓN'!A28</f>
        <v>R20</v>
      </c>
      <c r="B28" s="216" t="str">
        <f>+'2 CONTEXTO E IDENTIFICACIÓN'!F28</f>
        <v xml:space="preserve">  </v>
      </c>
      <c r="C28" s="219"/>
      <c r="D28" s="204" t="str">
        <f t="shared" si="0"/>
        <v/>
      </c>
      <c r="E28" s="193" t="str">
        <f t="shared" si="1"/>
        <v/>
      </c>
      <c r="F28" s="48" t="str">
        <f t="shared" si="2"/>
        <v/>
      </c>
      <c r="G28" s="203"/>
      <c r="H28" s="198" t="str">
        <f t="shared" si="6"/>
        <v/>
      </c>
      <c r="I28" s="201" t="str">
        <f t="shared" si="3"/>
        <v/>
      </c>
      <c r="J28" s="203"/>
      <c r="K28" s="198" t="str">
        <f t="shared" si="4"/>
        <v/>
      </c>
      <c r="L28" s="201" t="str">
        <f t="shared" si="5"/>
        <v/>
      </c>
      <c r="M28" s="227" t="str">
        <f t="shared" si="8"/>
        <v/>
      </c>
      <c r="N28" s="228" t="str">
        <f t="shared" si="7"/>
        <v/>
      </c>
    </row>
  </sheetData>
  <sheetProtection sheet="1" formatCells="0" formatColumns="0" formatRows="0" sort="0" autoFilter="0" pivotTables="0"/>
  <autoFilter ref="A8:N8" xr:uid="{00000000-0009-0000-0000-000002000000}"/>
  <dataConsolidate/>
  <mergeCells count="11">
    <mergeCell ref="V7:Y7"/>
    <mergeCell ref="P7:T7"/>
    <mergeCell ref="A1:A2"/>
    <mergeCell ref="B1:B2"/>
    <mergeCell ref="B4:D4"/>
    <mergeCell ref="B5:D5"/>
    <mergeCell ref="C7:F7"/>
    <mergeCell ref="G7:I7"/>
    <mergeCell ref="J7:L7"/>
    <mergeCell ref="M7:N7"/>
    <mergeCell ref="G6:N6"/>
  </mergeCells>
  <conditionalFormatting sqref="E9:E28 G9:G28">
    <cfRule type="cellIs" dxfId="213" priority="1" operator="equal">
      <formula>$T$9</formula>
    </cfRule>
    <cfRule type="cellIs" dxfId="212" priority="2" operator="equal">
      <formula>$T$10</formula>
    </cfRule>
    <cfRule type="cellIs" dxfId="211" priority="3" operator="equal">
      <formula>$T$11</formula>
    </cfRule>
    <cfRule type="cellIs" dxfId="210" priority="4" operator="equal">
      <formula>$T$12</formula>
    </cfRule>
    <cfRule type="cellIs" dxfId="209" priority="5" operator="equal">
      <formula>$T$13</formula>
    </cfRule>
  </conditionalFormatting>
  <conditionalFormatting sqref="F9:F28">
    <cfRule type="cellIs" dxfId="208" priority="163" operator="equal">
      <formula>$P$13</formula>
    </cfRule>
    <cfRule type="cellIs" dxfId="207" priority="159" operator="equal">
      <formula>$P$9</formula>
    </cfRule>
    <cfRule type="cellIs" dxfId="206" priority="160" operator="equal">
      <formula>$P$10</formula>
    </cfRule>
    <cfRule type="cellIs" dxfId="205" priority="161" operator="equal">
      <formula>$P$11</formula>
    </cfRule>
    <cfRule type="cellIs" dxfId="204" priority="162" operator="equal">
      <formula>$P$12</formula>
    </cfRule>
  </conditionalFormatting>
  <conditionalFormatting sqref="H9:H28">
    <cfRule type="cellIs" dxfId="203" priority="77" operator="equal">
      <formula>$W$10</formula>
    </cfRule>
    <cfRule type="cellIs" dxfId="202" priority="78" operator="equal">
      <formula>$W$11</formula>
    </cfRule>
    <cfRule type="cellIs" dxfId="201" priority="79" operator="equal">
      <formula>$W$12</formula>
    </cfRule>
    <cfRule type="cellIs" dxfId="200" priority="80" operator="equal">
      <formula>$W$13</formula>
    </cfRule>
    <cfRule type="cellIs" dxfId="199" priority="76" operator="equal">
      <formula>$W$9</formula>
    </cfRule>
  </conditionalFormatting>
  <conditionalFormatting sqref="I9:J28">
    <cfRule type="cellIs" dxfId="198" priority="81" operator="equal">
      <formula>$V$9</formula>
    </cfRule>
    <cfRule type="cellIs" dxfId="197" priority="82" operator="equal">
      <formula>$V$10</formula>
    </cfRule>
    <cfRule type="cellIs" dxfId="196" priority="83" operator="equal">
      <formula>$V$11</formula>
    </cfRule>
    <cfRule type="cellIs" dxfId="195" priority="84" operator="equal">
      <formula>$V$12</formula>
    </cfRule>
    <cfRule type="cellIs" dxfId="194" priority="85" operator="equal">
      <formula>$V$13</formula>
    </cfRule>
  </conditionalFormatting>
  <conditionalFormatting sqref="K9:K28">
    <cfRule type="cellIs" dxfId="193" priority="61" operator="equal">
      <formula>$W$9</formula>
    </cfRule>
    <cfRule type="cellIs" dxfId="192" priority="62" operator="equal">
      <formula>$W$10</formula>
    </cfRule>
    <cfRule type="cellIs" dxfId="191" priority="63" operator="equal">
      <formula>$W$11</formula>
    </cfRule>
    <cfRule type="cellIs" dxfId="190" priority="64" operator="equal">
      <formula>$W$12</formula>
    </cfRule>
    <cfRule type="cellIs" dxfId="189" priority="65" operator="equal">
      <formula>$W$13</formula>
    </cfRule>
  </conditionalFormatting>
  <conditionalFormatting sqref="L9:L28">
    <cfRule type="cellIs" dxfId="188" priority="96" operator="equal">
      <formula>$V$9</formula>
    </cfRule>
    <cfRule type="cellIs" dxfId="187" priority="97" operator="equal">
      <formula>$V$10</formula>
    </cfRule>
    <cfRule type="cellIs" dxfId="186" priority="98" operator="equal">
      <formula>$V$11</formula>
    </cfRule>
    <cfRule type="cellIs" dxfId="185" priority="99" operator="equal">
      <formula>$V$12</formula>
    </cfRule>
    <cfRule type="cellIs" dxfId="184" priority="100" operator="equal">
      <formula>$V$13</formula>
    </cfRule>
  </conditionalFormatting>
  <conditionalFormatting sqref="M9:M28">
    <cfRule type="cellIs" dxfId="183" priority="6" operator="equal">
      <formula>$W$9</formula>
    </cfRule>
    <cfRule type="cellIs" dxfId="182" priority="7" operator="equal">
      <formula>$W$10</formula>
    </cfRule>
    <cfRule type="cellIs" dxfId="181" priority="8" operator="equal">
      <formula>$W$11</formula>
    </cfRule>
    <cfRule type="cellIs" dxfId="180" priority="9" operator="equal">
      <formula>$W$12</formula>
    </cfRule>
    <cfRule type="cellIs" dxfId="179" priority="10" operator="equal">
      <formula>$W$13</formula>
    </cfRule>
  </conditionalFormatting>
  <conditionalFormatting sqref="N9:N28">
    <cfRule type="cellIs" dxfId="178" priority="31" operator="equal">
      <formula>$V$9</formula>
    </cfRule>
    <cfRule type="cellIs" dxfId="177" priority="32" operator="equal">
      <formula>$V$10</formula>
    </cfRule>
    <cfRule type="cellIs" dxfId="176" priority="33" operator="equal">
      <formula>$V$11</formula>
    </cfRule>
    <cfRule type="cellIs" dxfId="175" priority="34" operator="equal">
      <formula>$V$12</formula>
    </cfRule>
    <cfRule type="cellIs" dxfId="174" priority="35" operator="equal">
      <formula>$V$13</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8" xr:uid="{00000000-0002-0000-0200-000000000000}"/>
    <dataValidation allowBlank="1" showInputMessage="1" showErrorMessage="1" prompt="Es la materialización del riesgo y las consecuencias de su aparición. Su escala es: 5 bajo impacto, 10 medio, 20 alto impacto._x000a_" sqref="IP8:JA8" xr:uid="{00000000-0002-0000-0200-000001000000}"/>
    <dataValidation type="list" allowBlank="1" showInputMessage="1" showErrorMessage="1" sqref="IU12:JA12 IP9:JA11" xr:uid="{00000000-0002-0000-0200-000002000000}">
      <formula1>#REF!</formula1>
    </dataValidation>
    <dataValidation type="list" allowBlank="1" showInputMessage="1" showErrorMessage="1" sqref="G9:G28" xr:uid="{00000000-0002-0000-0200-000003000000}">
      <formula1>Afectación_Económica</formula1>
    </dataValidation>
    <dataValidation type="list" allowBlank="1" showInputMessage="1" showErrorMessage="1" sqref="J9:J28" xr:uid="{00000000-0002-0000-0200-000004000000}">
      <formula1>Reputacional</formula1>
    </dataValidation>
  </dataValidations>
  <printOptions horizontalCentered="1" verticalCentered="1"/>
  <pageMargins left="0.31496062992125984" right="0.27559055118110237" top="0.23622047244094491" bottom="0.15748031496062992" header="0" footer="0"/>
  <pageSetup scale="63" orientation="landscape" r:id="rId1"/>
  <headerFooter alignWithMargins="0"/>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35"/>
  <sheetViews>
    <sheetView showGridLines="0" zoomScale="70" zoomScaleNormal="70" workbookViewId="0">
      <pane xSplit="1" ySplit="8" topLeftCell="B9" activePane="bottomRight" state="frozen"/>
      <selection pane="topRight" activeCell="B1" sqref="B1"/>
      <selection pane="bottomLeft" activeCell="A7" sqref="A7"/>
      <selection pane="bottomRight" activeCell="G3" sqref="G3"/>
    </sheetView>
  </sheetViews>
  <sheetFormatPr baseColWidth="10" defaultColWidth="14.28515625" defaultRowHeight="12.75" x14ac:dyDescent="0.25"/>
  <cols>
    <col min="1" max="1" width="18.5703125" style="87" customWidth="1"/>
    <col min="2" max="2" width="40.28515625" style="92" customWidth="1"/>
    <col min="3" max="3" width="16.42578125" style="87" customWidth="1"/>
    <col min="4" max="4" width="12.42578125" style="92" customWidth="1"/>
    <col min="5" max="5" width="25" style="92" customWidth="1"/>
    <col min="6" max="6" width="3.85546875" style="92" customWidth="1"/>
    <col min="7" max="7" width="7.42578125" style="92" customWidth="1"/>
    <col min="8" max="8" width="14" style="92" customWidth="1"/>
    <col min="9" max="9" width="13.85546875" style="92" customWidth="1"/>
    <col min="10" max="13" width="12.42578125" style="92" customWidth="1"/>
    <col min="14" max="14" width="3.85546875" style="92" customWidth="1"/>
    <col min="15" max="15" width="4.85546875" style="87" customWidth="1"/>
    <col min="16" max="16" width="6.42578125" style="87" customWidth="1"/>
    <col min="17" max="17" width="11" style="87" bestFit="1" customWidth="1"/>
    <col min="18" max="22" width="12" style="87" customWidth="1"/>
    <col min="23" max="27" width="11.42578125" style="87" customWidth="1"/>
    <col min="28" max="28" width="5.5703125" style="87" bestFit="1" customWidth="1"/>
    <col min="29" max="29" width="26.85546875" style="87" customWidth="1"/>
    <col min="30" max="34" width="22.85546875" style="92" customWidth="1"/>
    <col min="35" max="35" width="23.42578125" style="87" customWidth="1"/>
    <col min="36" max="263" width="11.42578125" style="87" customWidth="1"/>
    <col min="264" max="264" width="12.7109375" style="87" customWidth="1"/>
    <col min="265" max="265" width="47" style="87" customWidth="1"/>
    <col min="266" max="266" width="35" style="87" customWidth="1"/>
    <col min="267" max="16384" width="14.28515625" style="87"/>
  </cols>
  <sheetData>
    <row r="1" spans="1:36" s="75" customFormat="1" ht="43.5" customHeight="1" x14ac:dyDescent="0.2">
      <c r="A1" s="443"/>
      <c r="B1" s="449" t="str">
        <f>+'2 CONTEXTO E IDENTIFICACIÓN'!C1</f>
        <v>MAPA DE RIESGOS</v>
      </c>
      <c r="C1" s="50" t="str">
        <f>+'2 CONTEXTO E IDENTIFICACIÓN'!D1</f>
        <v>CÓDIGO:</v>
      </c>
      <c r="D1" s="74" t="str">
        <f>+'2 CONTEXTO E IDENTIFICACIÓN'!E1</f>
        <v>SE-FO-007</v>
      </c>
      <c r="AD1" s="76"/>
      <c r="AE1" s="76"/>
      <c r="AF1" s="76"/>
      <c r="AG1" s="76"/>
      <c r="AH1" s="76"/>
    </row>
    <row r="2" spans="1:36" s="75" customFormat="1" ht="36" customHeight="1" x14ac:dyDescent="0.2">
      <c r="A2" s="443"/>
      <c r="B2" s="449"/>
      <c r="C2" s="50" t="str">
        <f>+'2 CONTEXTO E IDENTIFICACIÓN'!D2</f>
        <v>VERSIÓN:</v>
      </c>
      <c r="D2" s="74" t="str">
        <f>+'2 CONTEXTO E IDENTIFICACIÓN'!E2</f>
        <v>12</v>
      </c>
      <c r="E2" s="77"/>
      <c r="F2" s="77"/>
      <c r="G2" s="77"/>
      <c r="H2" s="9"/>
      <c r="I2" s="240" t="str">
        <f>+'2 CONTEXTO E IDENTIFICACIÓN'!$G$4</f>
        <v>Elaboración o Actualización:</v>
      </c>
      <c r="J2" s="258">
        <f>+IF('2 CONTEXTO E IDENTIFICACIÓN'!$H$4="","",'2 CONTEXTO E IDENTIFICACIÓN'!$H$4)</f>
        <v>45825</v>
      </c>
      <c r="K2" s="20"/>
      <c r="L2" s="20"/>
      <c r="M2" s="78"/>
      <c r="N2" s="77"/>
      <c r="AD2" s="76"/>
      <c r="AE2" s="76"/>
      <c r="AF2" s="76"/>
      <c r="AG2" s="76"/>
      <c r="AH2" s="76"/>
    </row>
    <row r="3" spans="1:36" s="75" customFormat="1" ht="27.95" customHeight="1" x14ac:dyDescent="0.2">
      <c r="A3" s="79"/>
      <c r="B3" s="77"/>
      <c r="C3" s="52"/>
      <c r="D3" s="78"/>
      <c r="E3" s="77"/>
      <c r="F3" s="77"/>
      <c r="G3" s="77"/>
      <c r="I3" s="243" t="str">
        <f>+'2 CONTEXTO E IDENTIFICACIÓN'!$E$5</f>
        <v>Vigencia del:</v>
      </c>
      <c r="J3" s="241">
        <f>+IF('2 CONTEXTO E IDENTIFICACIÓN'!$F$5="","",'2 CONTEXTO E IDENTIFICACIÓN'!$F$5)</f>
        <v>46024</v>
      </c>
      <c r="K3" s="242" t="s">
        <v>111</v>
      </c>
      <c r="L3" s="239">
        <f>+IF('2 CONTEXTO E IDENTIFICACIÓN'!$H$5="","",'2 CONTEXTO E IDENTIFICACIÓN'!$H$5)</f>
        <v>46387</v>
      </c>
      <c r="M3" s="78"/>
      <c r="N3" s="77"/>
      <c r="AD3" s="76"/>
      <c r="AE3" s="76"/>
      <c r="AF3" s="76"/>
      <c r="AG3" s="76"/>
      <c r="AH3" s="76"/>
    </row>
    <row r="4" spans="1:36" s="75" customFormat="1" ht="15" x14ac:dyDescent="0.2">
      <c r="A4" s="19" t="s">
        <v>158</v>
      </c>
      <c r="B4" s="433" t="str">
        <f>+IF('2 CONTEXTO E IDENTIFICACIÓN'!$C$4="","",'2 CONTEXTO E IDENTIFICACIÓN'!$C$4)</f>
        <v>Beneficencia del Valle del Cauca</v>
      </c>
      <c r="C4" s="433"/>
      <c r="D4" s="433"/>
      <c r="AD4" s="76"/>
      <c r="AE4" s="76"/>
      <c r="AF4" s="76"/>
      <c r="AG4" s="76"/>
      <c r="AH4" s="76"/>
    </row>
    <row r="5" spans="1:36" s="75" customFormat="1" ht="22.5" customHeight="1" thickBot="1" x14ac:dyDescent="0.25">
      <c r="A5" s="19" t="s">
        <v>156</v>
      </c>
      <c r="B5" s="433" t="str">
        <f>+IF('2 CONTEXTO E IDENTIFICACIÓN'!$E$4="","",'2 CONTEXTO E IDENTIFICACIÓN'!$E$4)</f>
        <v>SEGUIMIENTO Y EVALUACIÓN</v>
      </c>
      <c r="C5" s="434"/>
      <c r="D5" s="434"/>
      <c r="AD5" s="76"/>
      <c r="AE5" s="76"/>
      <c r="AF5" s="76"/>
      <c r="AG5" s="76"/>
      <c r="AH5" s="76"/>
    </row>
    <row r="6" spans="1:36" s="75" customFormat="1" ht="15.75" thickBot="1" x14ac:dyDescent="0.25">
      <c r="A6" s="247"/>
      <c r="B6" s="246"/>
      <c r="C6" s="246"/>
      <c r="D6" s="78"/>
      <c r="G6" s="450" t="s">
        <v>22</v>
      </c>
      <c r="H6" s="451"/>
      <c r="I6" s="451"/>
      <c r="J6" s="451"/>
      <c r="K6" s="451"/>
      <c r="L6" s="451"/>
      <c r="M6" s="452"/>
      <c r="O6" s="80"/>
      <c r="P6" s="80"/>
      <c r="Q6" s="81"/>
      <c r="R6" s="441" t="s">
        <v>87</v>
      </c>
      <c r="S6" s="441"/>
      <c r="T6" s="441"/>
      <c r="U6" s="441"/>
      <c r="V6" s="442"/>
      <c r="AD6" s="76"/>
      <c r="AE6" s="76"/>
      <c r="AF6" s="76"/>
      <c r="AG6" s="76"/>
      <c r="AH6" s="76"/>
    </row>
    <row r="7" spans="1:36" x14ac:dyDescent="0.25">
      <c r="A7" s="82"/>
      <c r="B7" s="83"/>
      <c r="C7" s="444" t="s">
        <v>89</v>
      </c>
      <c r="D7" s="444"/>
      <c r="E7" s="444"/>
      <c r="F7" s="84"/>
      <c r="G7" s="85"/>
      <c r="H7" s="86"/>
      <c r="I7" s="441" t="s">
        <v>87</v>
      </c>
      <c r="J7" s="441"/>
      <c r="K7" s="441"/>
      <c r="L7" s="441"/>
      <c r="M7" s="442"/>
      <c r="N7" s="84"/>
      <c r="O7" s="88"/>
      <c r="P7" s="88"/>
      <c r="R7" s="89">
        <v>0.2</v>
      </c>
      <c r="S7" s="89">
        <v>0.4</v>
      </c>
      <c r="T7" s="89">
        <v>0.6</v>
      </c>
      <c r="U7" s="89">
        <v>0.8</v>
      </c>
      <c r="V7" s="90">
        <v>1</v>
      </c>
      <c r="W7" s="91"/>
      <c r="X7" s="91"/>
      <c r="Y7" s="91"/>
      <c r="Z7" s="91"/>
      <c r="AA7" s="91"/>
      <c r="AB7" s="91"/>
      <c r="AC7" s="91"/>
    </row>
    <row r="8" spans="1:36" ht="25.5" x14ac:dyDescent="0.2">
      <c r="A8" s="93" t="s">
        <v>0</v>
      </c>
      <c r="B8" s="94" t="s">
        <v>1</v>
      </c>
      <c r="C8" s="95" t="s">
        <v>2</v>
      </c>
      <c r="D8" s="95" t="s">
        <v>4</v>
      </c>
      <c r="E8" s="96" t="s">
        <v>124</v>
      </c>
      <c r="F8" s="84"/>
      <c r="G8" s="88"/>
      <c r="H8" s="97"/>
      <c r="I8" s="98" t="s">
        <v>65</v>
      </c>
      <c r="J8" s="98" t="s">
        <v>7</v>
      </c>
      <c r="K8" s="98" t="s">
        <v>5</v>
      </c>
      <c r="L8" s="98" t="s">
        <v>6</v>
      </c>
      <c r="M8" s="99" t="s">
        <v>73</v>
      </c>
      <c r="N8" s="84"/>
      <c r="O8" s="88"/>
      <c r="P8" s="88"/>
      <c r="Q8" s="100"/>
      <c r="R8" s="101" t="s">
        <v>65</v>
      </c>
      <c r="S8" s="101" t="s">
        <v>7</v>
      </c>
      <c r="T8" s="101" t="s">
        <v>5</v>
      </c>
      <c r="U8" s="101" t="s">
        <v>6</v>
      </c>
      <c r="V8" s="102" t="s">
        <v>73</v>
      </c>
      <c r="Y8" s="91"/>
      <c r="Z8" s="91"/>
      <c r="AA8" s="103"/>
      <c r="AB8" s="103"/>
      <c r="AC8" s="103"/>
      <c r="AD8" s="103"/>
      <c r="AE8" s="103"/>
      <c r="AF8" s="103"/>
      <c r="AG8" s="103"/>
      <c r="AH8" s="103"/>
      <c r="AI8" s="103"/>
      <c r="AJ8" s="103"/>
    </row>
    <row r="9" spans="1:36" ht="93" customHeight="1" x14ac:dyDescent="0.2">
      <c r="A9" s="104" t="str">
        <f>'2 CONTEXTO E IDENTIFICACIÓN'!A9</f>
        <v>R1</v>
      </c>
      <c r="B9" s="105" t="str">
        <f>+'2 CONTEXTO E IDENTIFICACIÓN'!F9</f>
        <v xml:space="preserve">Posibilidad de pérdida económica y reputacional derivada de investigaciones disciplinarias y eventuales sanciones por parte de los entes de control, como consecuencias de influencias indebidas  y abuso de poder de la Alta Gerencia que afecten la independencia administrativa de la Oficina de Control en el desarrollo de auditorías, seguimientos y evaluaciones. </v>
      </c>
      <c r="C9" s="106" t="str">
        <f>+'3 PROBABIL E IMPACTO INHERENTE'!F9</f>
        <v>Media</v>
      </c>
      <c r="D9" s="106" t="str">
        <f>+'3 PROBABIL E IMPACTO INHERENTE'!N9</f>
        <v>Mayor</v>
      </c>
      <c r="E9" s="105" t="str">
        <f>+IF(C9=$Q$9,IF(D9=$R$8,$R$9,IF(D9=$S$8,$S$9,IF(D9=$T$8,$T$9,IF(D9=$U$8,$U$9,IF(D9=$V$8,$V$9))))),IF(C9=$Q$10,IF(D9=$R$8,$R$10,IF(D9=$S$8,$S$10,IF(D9=$T$8,$T$10,IF(D9=$U$8,$U$10,IF(D9=$V$8,$V$10))))),IF(C9=$Q$11,IF(D9=$R$8,$R$11,IF(D9=$S$8,$S$11,IF(D9=$T$8,$T$11,IF(D9=$U$8,$U$11,IF(D9=$V$8,$V$11))))),IF(C9=$Q$12,IF(D9=$R$8,$R$12,IF(D9=$S$8,$S$12,IF(D9=$T$8,$T$12,IF(D9=$U$8,$U$12,IF(D9=$V$8,$V$12))))),IF(C9=$Q$13,IF(D9=$R$8,$R$13,IF(D9=$S$8,$S$13,IF(D9=$T$8,$T$13,IF(D9=$U$8,$U$13,IF(D9=$V$8,$V$13))))),"")))))</f>
        <v>Alto</v>
      </c>
      <c r="F9" s="107"/>
      <c r="G9" s="447" t="s">
        <v>54</v>
      </c>
      <c r="H9" s="98" t="s">
        <v>62</v>
      </c>
      <c r="I9" s="108" t="str">
        <f>+IF(AND(C9=$Q$9,D9=$R$8),A9,"")&amp;" "&amp;IF(AND(C10=$Q$9,D10=$R$8),A10,"")&amp;" "&amp;IF(AND(C11=$Q$9,D11=$R$8),A11,"")&amp;" "&amp;IF(AND(C12=$Q$9,D12=$R$8),A12,"")&amp;" "&amp;IF(AND(C13=$Q$9,D13=$R$8),A13,"")&amp;" "&amp;IF(AND(C14=$Q$9,D14=$R$8),A14,"")&amp;" "&amp;IF(AND(C15=$Q$9,D15=$R$8),A15,"")&amp;" "&amp;IF(AND(C16=$Q$9,D16=$R$8),A16,"")&amp;" "&amp;IF(AND(C17=$Q$9,D17=$R$8),A17,"")&amp;" "&amp;IF(AND(C18=$Q$9,D18=$R$8),A18,"")&amp;" "&amp;IF(AND(C19=$Q$9,D19=$R$8),A19,"")&amp;" "&amp;IF(AND(C20=$Q$9,D20=$R$8),A20,"")&amp;" "&amp;IF(AND(C21=$Q$9,D21=$R$8),A21,"")&amp;" "&amp;IF(AND(C22=$Q$9,D22=$R$8),A22,"")&amp;" "&amp;IF(AND(C23=$Q$9,D23=$R$8),A23,"")&amp;" "&amp;IF(AND(C24=$Q$9,D24=$R$8),A24,"")&amp;" "&amp;IF(AND(C25=$Q$9,D25=$R$8),A25,"")&amp;" "&amp;IF(AND(C26=$Q$9,D26=$R$8),A26,"")&amp;" "&amp;IF(AND(C27=$Q$9,D27=$R$8),A27,"")&amp;" "&amp;IF(AND(C28=$Q$9,D28=$R$8),A28,"")</f>
        <v xml:space="preserve">                   </v>
      </c>
      <c r="J9" s="108" t="str">
        <f>+IF(AND(C9=$Q$9,D9=$S$8),A9,"")&amp;" "&amp;IF(AND(C10=$Q$9,D10=$S$8),A10,"")&amp;" "&amp;IF(AND(C11=$Q$9,D11=$S$8),A11,"")&amp;" "&amp;IF(AND(C12=$Q$9,D12=$S$8),A12,"")&amp;" "&amp;IF(AND(C13=$Q$9,D13=$S$8),A13,"")&amp;" "&amp;IF(AND(C14=$Q$9,D14=$S$8),A14,"")&amp;" "&amp;IF(AND(C15=$Q$9,D15=$S$8),A15,"")&amp;" "&amp;IF(AND(C16=$Q$9,D16=$S$8),A16,"")&amp;" "&amp;IF(AND(C17=$Q$9,D17=$S$8),A17,"")&amp;" "&amp;IF(AND(C18=$Q$9,D18=$S$8),A18,"")&amp;" "&amp;IF(AND(C19=$Q$9,D19=$S$8),A19,"")&amp;" "&amp;IF(AND(C20=$Q$9,D20=$S$8),A20,"")&amp;" "&amp;IF(AND(C21=$Q$9,D21=$S$8),A21,"")&amp;" "&amp;IF(AND(C22=$Q$9,D22=$S$8),A22,"")&amp;" "&amp;IF(AND(C23=$Q$9,D23=$S$8),A23,"")&amp;" "&amp;IF(AND(C24=$Q$9,D24=$S$8),A24,"")&amp;" "&amp;IF(AND(C25=$Q$9,D25=$S$8),A25,"")&amp;" "&amp;IF(AND(C26=$Q$9,D26=$S$8),A26,"")&amp;" "&amp;IF(AND(C27=$Q$9,D27=$S$8),A27,"")&amp;" "&amp;IF(AND(C28=$Q$9,D28=$S$8),A28,"")</f>
        <v xml:space="preserve">                   </v>
      </c>
      <c r="K9" s="108" t="str">
        <f>+IF(AND(C9=$Q$9,D9=$T$8),A9,"")&amp;" "&amp;IF(AND(C10=$Q$9,D10=$T$8),A10,"")&amp;" "&amp;IF(AND(C11=$Q$9,D11=$T$8),A11,"")&amp;" "&amp;IF(AND(C12=$Q$9,D12=$T$8),A12,"")&amp;" "&amp;IF(AND(C13=$Q$9,D13=$T$8),A13,"")&amp;" "&amp;IF(AND(C14=$Q$9,D14=$T$8),A14,"")&amp;" "&amp;IF(AND(C15=$Q$9,D15=$T$8),A15,"")&amp;" "&amp;IF(AND(C16=$Q$9,D16=$T$8),A16,"")&amp;" "&amp;IF(AND(C17=$Q$9,D17=$T$8),A17,"")&amp;" "&amp;IF(AND(C18=$Q$9,D18=$T$8),A18,"")&amp;" "&amp;IF(AND(C19=$Q$9,D19=$T$8),A19,"")&amp;" "&amp;IF(AND(C20=$Q$9,D20=$T$8),A20,"")&amp;" "&amp;IF(AND(C21=$Q$9,D21=$T$8),A21,"")&amp;" "&amp;IF(AND(C22=$Q$9,D22=$T$8),A22,"")&amp;" "&amp;IF(AND(C23=$Q$9,D23=$T$8),A23,"")&amp;" "&amp;IF(AND(C24=$Q$9,D24=$T$8),A24,"")&amp;" "&amp;IF(AND(C25=$Q$9,D25=$T$8),A25,"")&amp;" "&amp;IF(AND(C26=$Q$9,D26=$T$8),A26,"")&amp;" "&amp;IF(AND(C27=$Q$9,D27=$T$8),A27,"")&amp;" "&amp;IF(AND(C28=$Q$9,D28=$T$8),A28,"")</f>
        <v xml:space="preserve">                   </v>
      </c>
      <c r="L9" s="108" t="str">
        <f>+IF(AND(C9=$Q$9,D9=$U$8),A9,"")&amp;" "&amp;IF(AND(C10=$Q$9,D10=$U$8),A10,"")&amp;" "&amp;IF(AND(C11=$Q$9,D11=$U$8),A11,"")&amp;" "&amp;IF(AND(C12=$Q$9,D12=$U$8),A12,"")&amp;" "&amp;IF(AND(C13=$Q$9,D13=$U$8),A13,"")&amp;" "&amp;IF(AND(C14=$Q$9,D14=$U$8),A14,"")&amp;" "&amp;IF(AND(C15=$Q$9,D15=$U$8),A15,"")&amp;" "&amp;IF(AND(C16=$Q$9,D16=$U$8),A16,"")&amp;" "&amp;IF(AND(C17=$Q$9,D17=$U$8),A17,"")&amp;" "&amp;IF(AND(C18=$Q$9,D18=$U$8),A18,"")&amp;" "&amp;IF(AND(C19=$Q$9,D19=$U$8),A19,"")&amp;" "&amp;IF(AND(C20=$Q$9,D20=$U$8),A20,"")&amp;" "&amp;IF(AND(C21=$Q$9,D21=$U$8),A21,"")&amp;" "&amp;IF(AND(C22=$Q$9,D22=$U$8),A22,"")&amp;" "&amp;IF(AND(C23=$Q$9,D23=$U$8),A23,"")&amp;" "&amp;IF(AND(C24=$Q$9,D24=$U$8),A24,"")&amp;" "&amp;IF(AND(C25=$Q$9,D25=$U$8),A25,"")&amp;" "&amp;IF(AND(C26=$Q$9,D26=$U$8),A26,"")&amp;" "&amp;IF(AND(C27=$Q$9,D27=$U$8),A27,"")&amp;" "&amp;IF(AND(C28=$Q$9,D28=$U$8),A28,"")</f>
        <v xml:space="preserve">                   </v>
      </c>
      <c r="M9" s="109" t="str">
        <f>+IF(AND(C9=$Q$9,D9=$V$8),A9,"")&amp;" "&amp;IF(AND(C10=$Q$9,D10=$V$8),A10,"")&amp;" "&amp;IF(AND(C11=$Q$9,D11=$V$8),A11,"")&amp;" "&amp;IF(AND(C12=$Q$9,D12=$V$8),A12,"")&amp;" "&amp;IF(AND(C13=$Q$9,D13=$V$8),A13,"")&amp;" "&amp;IF(AND(C14=$Q$9,D14=$V$8),A14,"")&amp;" "&amp;IF(AND(C15=$Q$9,D15=$V$8),A15,"")&amp;" "&amp;IF(AND(C16=$Q$9,D16=$V$8),A16,"")&amp;" "&amp;IF(AND(C17=$Q$9,D17=$V$8),A17,"")&amp;" "&amp;IF(AND(C18=$Q$9,D18=$V$8),A18,"")&amp;" "&amp;IF(AND(C19=$Q$9,D19=$V$8),A19,"")&amp;" "&amp;IF(AND(C20=$Q$9,D20=$V$8),A20,"")&amp;" "&amp;IF(AND(C21=$Q$9,D21=$V$8),A21,"")&amp;" "&amp;IF(AND(C22=$Q$9,D22=$V$8),A22,"")&amp;" "&amp;IF(AND(C23=$Q$9,D23=$V$8),A23,"")&amp;" "&amp;IF(AND(C24=$Q$9,D24=$V$8),A24,"")&amp;" "&amp;IF(AND(C25=$Q$9,D25=$V$8),A25,"")&amp;" "&amp;IF(AND(C26=$Q$9,D26=$V$8),A26,"")&amp;" "&amp;IF(AND(C27=$Q$9,D27=$V$8),A27,"")&amp;" "&amp;IF(AND(C28=$Q$9,D28=$V$8),A28,"")</f>
        <v xml:space="preserve">                   </v>
      </c>
      <c r="N9" s="107"/>
      <c r="O9" s="445" t="s">
        <v>54</v>
      </c>
      <c r="P9" s="110">
        <v>1</v>
      </c>
      <c r="Q9" s="101" t="s">
        <v>62</v>
      </c>
      <c r="R9" s="108" t="s">
        <v>85</v>
      </c>
      <c r="S9" s="108" t="s">
        <v>85</v>
      </c>
      <c r="T9" s="108" t="s">
        <v>85</v>
      </c>
      <c r="U9" s="108" t="s">
        <v>85</v>
      </c>
      <c r="V9" s="109" t="s">
        <v>84</v>
      </c>
      <c r="Y9" s="91"/>
      <c r="Z9" s="91"/>
      <c r="AA9" s="103"/>
      <c r="AB9" s="103"/>
      <c r="AC9" s="103"/>
      <c r="AD9" s="111"/>
      <c r="AE9" s="111"/>
      <c r="AF9" s="111"/>
      <c r="AG9" s="111"/>
      <c r="AH9" s="111"/>
      <c r="AI9" s="103"/>
      <c r="AJ9" s="103"/>
    </row>
    <row r="10" spans="1:36" ht="93" customHeight="1" x14ac:dyDescent="0.2">
      <c r="A10" s="104" t="str">
        <f>'2 CONTEXTO E IDENTIFICACIÓN'!A10</f>
        <v>R2</v>
      </c>
      <c r="B10" s="105" t="str">
        <f>+'2 CONTEXTO E IDENTIFICACIÓN'!F10</f>
        <v>Posibilidad de pérdida reputacional por el debilitamiento del Sistema de Control Interno, ocasionado por el incumplimiento en la ejecución del Plan Anual de Auditorías, Seguimientos y Evaluaciones, debido a la falta de personal profesional auditor con las competencias requeridas.</v>
      </c>
      <c r="C10" s="106" t="str">
        <f>+'3 PROBABIL E IMPACTO INHERENTE'!F10</f>
        <v>Media</v>
      </c>
      <c r="D10" s="106" t="str">
        <f>+'3 PROBABIL E IMPACTO INHERENTE'!N10</f>
        <v>Moderado</v>
      </c>
      <c r="E10" s="105" t="str">
        <f>+IF(C10=$Q$9,IF(D10=$R$8,$R$9,IF(D10=$S$8,$S$9,IF(D10=$T$8,$T$9,IF(D10=$U$8,$U$9,IF(D10=$V$8,$V$9))))),IF(C10=$Q$10,IF(D10=$R$8,$R$10,IF(D10=$S$8,$S$10,IF(D10=$T$8,$T$10,IF(D10=$U$8,$U$10,IF(D10=$V$8,$V$10))))),IF(C10=$Q$11,IF(D10=$R$8,$R$11,IF(D10=$S$8,$S$11,IF(D10=$T$8,$T$11,IF(D10=$U$8,$U$11,IF(D10=$V$8,$V$11))))),IF(C10=$Q$12,IF(D10=$R$8,$R$12,IF(D10=$S$8,$S$12,IF(D10=$T$8,$T$12,IF(D10=$U$8,$U$12,IF(D10=$V$8,$V$12))))),IF(C10=$Q$13,IF(D10=$R$8,$R$13,IF(D10=$S$8,$S$13,IF(D10=$T$8,$T$13,IF(D10=$U$8,$U$13,IF(D10=$V$8,$V$13))))),"")))))</f>
        <v>Moderado</v>
      </c>
      <c r="F10" s="107"/>
      <c r="G10" s="447"/>
      <c r="H10" s="98" t="s">
        <v>61</v>
      </c>
      <c r="I10" s="112" t="str">
        <f>+IF(AND(C9=$Q$10,D9=$R$8),A9,"")&amp;" "&amp;IF(AND(C10=$Q$10,D10=$R$8),A10,"")&amp;" "&amp;IF(AND(C11=$Q$10,D11=$R$8),A11,"")&amp;" "&amp;IF(AND(C12=$Q$10,D12=$R$8),A12,"")&amp;" "&amp;IF(AND(C13=$Q$10,D13=$R$8),A13,"")&amp;" "&amp;IF(AND(C14=$Q$10,D14=$R$8),A14,"")&amp;" "&amp;IF(AND(C15=$Q$10,D15=$R$8),A15,"")&amp;" "&amp;IF(AND(C16=$Q$10,D16=$R$8),A16,"")&amp;" "&amp;IF(AND(C17=$Q$10,D17=$R$8),A17,"")&amp;" "&amp;IF(AND(C18=$Q$10,D18=$R$8),A18,"")&amp;" "&amp;IF(AND(C19=$Q$10,D19=$R$8),A19,"")&amp;" "&amp;IF(AND(C20=$Q$10,D20=$R$8),A20,"")&amp;" "&amp;IF(AND(C21=$Q$10,D21=$R$8),A21,"")&amp;" "&amp;IF(AND(C22=$Q$10,D22=$R$8),A22,"")&amp;" "&amp;IF(AND(C23=$Q$10,D23=$R$8),A23,"")&amp;" "&amp;IF(AND(C24=$Q$10,D24=$R$8),A24,"")&amp;" "&amp;IF(AND(C25=$Q$10,D25=$R$8),A25,"")&amp;" "&amp;IF(AND(C26=$Q$10,D26=$R$8),A26,"")&amp;" "&amp;IF(AND(C27=$Q$10,D27=$R$8),A27,"")&amp;" "&amp;IF(AND(C28=$Q$10,D28=$R$8),A28,"")</f>
        <v xml:space="preserve">                   </v>
      </c>
      <c r="J10" s="112" t="str">
        <f>+IF(AND(C9=$Q$10,D9=$S$8),A9,"")&amp;" "&amp;IF(AND(C10=$Q$10,D10=$S$8),A10,"")&amp;" "&amp;IF(AND(C11=$Q$10,D11=$S$8),A11,"")&amp;" "&amp;IF(AND(C12=$Q$10,D12=$S$8),A12,"")&amp;" "&amp;IF(AND(C13=$Q$10,D13=$S$8),A13,"")&amp;" "&amp;IF(AND(C14=$Q$10,D14=$S$8),A14,"")&amp;" "&amp;IF(AND(C15=$Q$10,D15=$S$8),A15,"")&amp;" "&amp;IF(AND(C16=$Q$10,D16=$S$8),A16,"")&amp;" "&amp;IF(AND(C17=$Q$10,D17=$S$8),A17,"")&amp;" "&amp;IF(AND(C18=$Q$10,D18=$S$8),A18,"")&amp;" "&amp;IF(AND(C19=$Q$10,D19=$S$8),A19,"")&amp;" "&amp;IF(AND(C20=$Q$10,D20=$S$8),A20,"")&amp;" "&amp;IF(AND(C21=$Q$10,D21=$S$8),A21,"")&amp;" "&amp;IF(AND(C22=$Q$10,D22=$S$8),A22,"")&amp;" "&amp;IF(AND(C23=$Q$10,D23=$S$8),A23,"")&amp;" "&amp;IF(AND(C24=$Q$10,D24=$S$8),A24,"")&amp;" "&amp;IF(AND(C25=$Q$10,D25=$S$8),A25,"")&amp;" "&amp;IF(AND(C26=$Q$10,D26=$S$8),A26,"")&amp;" "&amp;IF(AND(C27=$Q$10,D27=$S$8),A27,"")&amp;" "&amp;IF(AND(C28=$Q$10,D28=$S$8),A28,"")</f>
        <v xml:space="preserve">                   </v>
      </c>
      <c r="K10" s="108" t="str">
        <f>+IF(AND(C9=$Q$10,D9=$T$8),A9,"")&amp;" "&amp;IF(AND(C10=$Q$10,D10=$T$8),A10,"")&amp;" "&amp;IF(AND(C11=$Q$10,D11=$T$8),A11,"")&amp;" "&amp;IF(AND(C12=$Q$10,D12=$T$8),A12,"")&amp;" "&amp;IF(AND(C13=$Q$10,D13=$T$8),A13,"")&amp;" "&amp;IF(AND(C14=$Q$10,D14=$T$8),A14,"")&amp;" "&amp;IF(AND(C15=$Q$10,D15=$T$8),A15,"")&amp;" "&amp;IF(AND(C16=$Q$10,D16=$T$8),A16,"")&amp;" "&amp;IF(AND(C17=$Q$10,D17=$T$8),A17,"")&amp;" "&amp;IF(AND(C18=$Q$10,D18=$T$8),A18,"")&amp;" "&amp;IF(AND(C19=$Q$10,D19=$T$8),A19,"")&amp;" "&amp;IF(AND(C20=$Q$10,D20=$T$8),A20,"")&amp;" "&amp;IF(AND(C21=$Q$10,D21=$T$8),A21,"")&amp;" "&amp;IF(AND(C22=$Q$10,D22=$T$8),A22,"")&amp;" "&amp;IF(AND(C23=$Q$10,D23=$T$8),A23,"")&amp;" "&amp;IF(AND(C24=$Q$10,D24=$T$8),A24,"")&amp;" "&amp;IF(AND(C25=$Q$10,D25=$T$8),A25,"")&amp;" "&amp;IF(AND(C26=$Q$10,D26=$T$8),A26,"")&amp;" "&amp;IF(AND(C27=$Q$10,D27=$T$8),A27,"")&amp;" "&amp;IF(AND(C28=$Q$10,D28=$T$8),A28,"")</f>
        <v xml:space="preserve">                   </v>
      </c>
      <c r="L10" s="108" t="str">
        <f>+IF(AND(C9=$Q$10,D9=$U$8),A9,"")&amp;" "&amp;IF(AND(C10=$Q$10,D10=$U$8),A10,"")&amp;" "&amp;IF(AND(C11=$Q$10,D11=$U$8),A11,"")&amp;" "&amp;IF(AND(C12=$Q$10,D12=$U$8),A12,"")&amp;" "&amp;IF(AND(C13=$Q$10,D13=$U$8),A13,"")&amp;" "&amp;IF(AND(C14=$Q$10,D14=$U$8),A14,"")&amp;" "&amp;IF(AND(C15=$Q$10,D15=$U$8),A15,"")&amp;" "&amp;IF(AND(C16=$Q$10,D16=$U$8),A16,"")&amp;" "&amp;IF(AND(C17=$Q$10,D17=$U$8),A17,"")&amp;" "&amp;IF(AND(C18=$Q$10,D18=$U$8),A18,"")&amp;" "&amp;IF(AND(C19=$Q$10,D19=$U$8),A19,"")&amp;" "&amp;IF(AND(C20=$Q$10,D20=$U$8),A20,"")&amp;" "&amp;IF(AND(C21=$Q$10,D21=$U$8),A21,"")&amp;" "&amp;IF(AND(C22=$Q$10,D22=$U$8),A22,"")&amp;" "&amp;IF(AND(C23=$Q$10,D23=$U$8),A23,"")&amp;" "&amp;IF(AND(C24=$Q$10,D24=$U$8),A24,"")&amp;" "&amp;IF(AND(C25=$Q$10,D25=$U$8),A25,"")&amp;" "&amp;IF(AND(C26=$Q$10,D26=$U$8),A26,"")&amp;" "&amp;IF(AND(C27=$Q$10,D27=$U$8),A27,"")&amp;" "&amp;IF(AND(C28=$Q$10,D28=$U$8),A28,"")</f>
        <v xml:space="preserve">                   </v>
      </c>
      <c r="M10" s="109" t="str">
        <f>+IF(AND(C9=$Q$10,D9=$V$8),A9,"")&amp;" "&amp;IF(AND(C10=$Q$10,D10=$V$8),A10,"")&amp;" "&amp;IF(AND(C11=$Q$10,D11=$V$8),A11,"")&amp;" "&amp;IF(AND(C12=$Q$10,D12=$V$8),A12,"")&amp;" "&amp;IF(AND(C13=$Q$10,D13=$V$8),A13,"")&amp;" "&amp;IF(AND(C14=$Q$10,D14=$V$8),A14,"")&amp;" "&amp;IF(AND(C15=$Q$10,D15=$V$8),A15,"")&amp;" "&amp;IF(AND(C16=$Q$10,D16=$V$8),A16,"")&amp;" "&amp;IF(AND(C17=$Q$10,D17=$V$8),A17,"")&amp;" "&amp;IF(AND(C18=$Q$10,D18=$V$8),A18,"")&amp;" "&amp;IF(AND(C19=$Q$10,D19=$V$8),A19,"")&amp;" "&amp;IF(AND(C20=$Q$10,D20=$V$8),A20,"")&amp;" "&amp;IF(AND(C21=$Q$10,D21=$V$8),A21,"")&amp;" "&amp;IF(AND(C22=$Q$10,D22=$V$8),A22,"")&amp;" "&amp;IF(AND(C23=$Q$10,D23=$V$8),A23,"")&amp;" "&amp;IF(AND(C24=$Q$10,D24=$V$8),A24,"")&amp;" "&amp;IF(AND(C25=$Q$10,D25=$V$8),A25,"")&amp;" "&amp;IF(AND(C26=$Q$10,D26=$V$8),A26,"")&amp;" "&amp;IF(AND(C27=$Q$10,D27=$V$8),A27,"")&amp;" "&amp;IF(AND(C28=$Q$10,D28=$V$8),A28,"")</f>
        <v xml:space="preserve">                   </v>
      </c>
      <c r="N10" s="107"/>
      <c r="O10" s="445"/>
      <c r="P10" s="110">
        <v>0.8</v>
      </c>
      <c r="Q10" s="101" t="s">
        <v>61</v>
      </c>
      <c r="R10" s="112" t="s">
        <v>5</v>
      </c>
      <c r="S10" s="112" t="s">
        <v>5</v>
      </c>
      <c r="T10" s="108" t="s">
        <v>85</v>
      </c>
      <c r="U10" s="108" t="s">
        <v>85</v>
      </c>
      <c r="V10" s="109" t="s">
        <v>84</v>
      </c>
      <c r="Y10" s="91"/>
      <c r="Z10" s="91"/>
      <c r="AA10" s="103"/>
      <c r="AB10" s="113"/>
      <c r="AC10" s="114"/>
      <c r="AD10" s="111"/>
      <c r="AE10" s="111"/>
      <c r="AF10" s="111"/>
      <c r="AG10" s="111"/>
      <c r="AH10" s="111"/>
      <c r="AI10" s="103"/>
      <c r="AJ10" s="103"/>
    </row>
    <row r="11" spans="1:36" ht="93" customHeight="1" x14ac:dyDescent="0.2">
      <c r="A11" s="104" t="str">
        <f>'2 CONTEXTO E IDENTIFICACIÓN'!A11</f>
        <v>R3</v>
      </c>
      <c r="B11" s="105" t="str">
        <f>+'2 CONTEXTO E IDENTIFICACIÓN'!F11</f>
        <v>Posibilidad de pérdida reputacional asociada a la insatisfacción de los grupos de valor, generada por errores, inconsistencias o deficiencias en la evaluación de la efectividad de los controles del Sistema de Control Interno</v>
      </c>
      <c r="C11" s="106" t="str">
        <f>+'3 PROBABIL E IMPACTO INHERENTE'!F11</f>
        <v>Media</v>
      </c>
      <c r="D11" s="106" t="str">
        <f>+'3 PROBABIL E IMPACTO INHERENTE'!N11</f>
        <v>Moderado</v>
      </c>
      <c r="E11" s="105" t="str">
        <f>+IF(C11=$Q$9,IF(D11=$R$8,$R$9,IF(D11=$S$8,$S$9,IF(D11=$T$8,$T$9,IF(D11=$U$8,$U$9,IF(D11=$V$8,$V$9))))),IF(C11=$Q$10,IF(D11=$R$8,$R$10,IF(D11=$S$8,$S$10,IF(D11=$T$8,$T$10,IF(D11=$U$8,$U$10,IF(D11=$V$8,$V$10))))),IF(C11=$Q$11,IF(D11=$R$8,$R$11,IF(D11=$S$8,$S$11,IF(D11=$T$8,$T$11,IF(D11=$U$8,$U$11,IF(D11=$V$8,$V$11))))),IF(C11=$Q$12,IF(D11=$R$8,$R$12,IF(D11=$S$8,$S$12,IF(D11=$T$8,$T$12,IF(D11=$U$8,$U$12,IF(D11=$V$8,$V$12))))),IF(C11=$Q$13,IF(D11=$R$8,$R$13,IF(D11=$S$8,$S$13,IF(D11=$T$8,$T$13,IF(D11=$U$8,$U$13,IF(D11=$V$8,$V$13))))),"")))))</f>
        <v>Moderado</v>
      </c>
      <c r="F11" s="107"/>
      <c r="G11" s="447"/>
      <c r="H11" s="98" t="s">
        <v>59</v>
      </c>
      <c r="I11" s="112" t="str">
        <f>+IF(AND(C9=$Q$11,D9=$R$8),A9,"")&amp;" "&amp;IF(AND(C10=$Q$11,D10=$R$8),A10,"")&amp;" "&amp;IF(AND(C11=$Q$11,D11=$R$8),A11,"")&amp;" "&amp;IF(AND(C12=$Q$11,D12=$R$8),A12,"")&amp;" "&amp;IF(AND(C13=$Q$11,D13=$R$8),A13,"")&amp;" "&amp;IF(AND(C14=$Q$11,D14=$R$8),A14,"")&amp;" "&amp;IF(AND(C15=$Q$11,D15=$R$8),A15,"")&amp;" "&amp;IF(AND(C16=$Q$11,D16=$R$8),A16,"")&amp;" "&amp;IF(AND(C17=$Q$11,D17=$R$8),A17,"")&amp;" "&amp;IF(AND(C18=$Q$11,D18=$R$8),A18,"")&amp;" "&amp;IF(AND(C19=$Q$11,D19=$R$8),A19,"")&amp;" "&amp;IF(AND(C20=$Q$11,D20=$R$8),A20,"")&amp;" "&amp;IF(AND(C21=$Q$11,D21=$R$8),A21,"")&amp;" "&amp;IF(AND(C22=$Q$11,D22=$R$8),A22,"")&amp;" "&amp;IF(AND(C23=$Q$11,D23=$R$8),A23,"")&amp;" "&amp;IF(AND(C24=$Q$11,D24=$R$8),A24,"")&amp;" "&amp;IF(AND(C25=$Q$11,D25=$R$8),A25,"")&amp;" "&amp;IF(AND(C26=$Q$11,D26=$R$8),A26,"")&amp;" "&amp;IF(AND(C27=$Q$11,D27=$R$8),A27,"")&amp;" "&amp;IF(AND(C28=$Q$11,D28=$R$8),A28,"")</f>
        <v xml:space="preserve">                   </v>
      </c>
      <c r="J11" s="112" t="str">
        <f>+IF(AND(C9=$Q$11,D9=$S$8),A9,"")&amp;" "&amp;IF(AND(C10=$Q$11,D10=$S$8),A10,"")&amp;" "&amp;IF(AND(C11=$Q$11,D11=$S$8),A11,"")&amp;" "&amp;IF(AND(C12=$Q$11,D12=$S$8),A12,"")&amp;" "&amp;IF(AND(C13=$Q$11,D13=$S$8),A13,"")&amp;" "&amp;IF(AND(C14=$Q$11,D14=$S$8),A14,"")&amp;" "&amp;IF(AND(C15=$Q$11,D15=$S$8),A15,"")&amp;" "&amp;IF(AND(C16=$Q$11,D16=$S$8),A16,"")&amp;" "&amp;IF(AND(C17=$Q$11,D17=$S$8),A17,"")&amp;" "&amp;IF(AND(C18=$Q$11,D18=$S$8),A18,"")&amp;" "&amp;IF(AND(C19=$Q$11,D19=$S$8),A19,"")&amp;" "&amp;IF(AND(C20=$Q$11,D20=$S$8),A20,"")&amp;" "&amp;IF(AND(C21=$Q$11,D21=$S$8),A21,"")&amp;" "&amp;IF(AND(C22=$Q$11,D22=$S$8),A22,"")&amp;" "&amp;IF(AND(C23=$Q$11,D23=$S$8),A23,"")&amp;" "&amp;IF(AND(C24=$Q$11,D24=$S$8),A24,"")&amp;" "&amp;IF(AND(C25=$Q$11,D25=$S$8),A25,"")&amp;" "&amp;IF(AND(C26=$Q$11,D26=$S$8),A26,"")&amp;" "&amp;IF(AND(C27=$Q$11,D27=$S$8),A27,"")&amp;" "&amp;IF(AND(C28=$Q$11,D28=$S$8),A28,"")</f>
        <v xml:space="preserve">                   </v>
      </c>
      <c r="K11" s="112" t="str">
        <f>+IF(AND(C9=$Q$11,D9=$T$8),A9,"")&amp;" "&amp;IF(AND(C10=$Q$11,D10=$T$8),A10,"")&amp;" "&amp;IF(AND(C11=$Q$11,D11=$T$8),A11,"")&amp;" "&amp;IF(AND(C12=$Q$11,D12=$T$8),A12,"")&amp;" "&amp;IF(AND(C13=$Q$11,D13=$T$8),A13,"")&amp;" "&amp;IF(AND(C14=$Q$11,D14=$T$8),A14,"")&amp;" "&amp;IF(AND(C15=$Q$11,D15=$T$8),A15,"")&amp;" "&amp;IF(AND(C16=$Q$11,D16=$T$8),A16,"")&amp;" "&amp;IF(AND(C17=$Q$11,D17=$T$8),A17,"")&amp;" "&amp;IF(AND(C18=$Q$11,D18=$T$8),A18,"")&amp;" "&amp;IF(AND(C19=$Q$11,D19=$T$8),A19,"")&amp;" "&amp;IF(AND(C20=$Q$11,D20=$T$8),A20,"")&amp;" "&amp;IF(AND(C21=$Q$11,D21=$T$8),A21,"")&amp;" "&amp;IF(AND(C22=$Q$11,D22=$T$8),A22,"")&amp;" "&amp;IF(AND(C23=$Q$11,D23=$T$8),A23,"")&amp;" "&amp;IF(AND(C24=$Q$11,D24=$T$8),A24,"")&amp;" "&amp;IF(AND(C25=$Q$11,D25=$T$8),A25,"")&amp;" "&amp;IF(AND(C26=$Q$11,D26=$T$8),A26,"")&amp;" "&amp;IF(AND(C27=$Q$11,D27=$T$8),A27,"")&amp;" "&amp;IF(AND(C28=$Q$11,D28=$T$8),A28,"")</f>
        <v xml:space="preserve"> R2 R3                 </v>
      </c>
      <c r="L11" s="108" t="str">
        <f>+IF(AND(C9=$Q$11,D9=$U$8),A9,"")&amp;" "&amp;IF(AND(C10=$Q$11,D10=$U$8),A10,"")&amp;" "&amp;IF(AND(C11=$Q$11,D11=$U$8),A11,"")&amp;" "&amp;IF(AND(C12=$Q$11,D12=$U$8),A12,"")&amp;" "&amp;IF(AND(C13=$Q$11,D13=$U$8),A13,"")&amp;" "&amp;IF(AND(C14=$Q$11,D14=$U$8),A14,"")&amp;" "&amp;IF(AND(C15=$Q$11,D15=$U$8),A15,"")&amp;" "&amp;IF(AND(C16=$Q$11,D16=$U$8),A16,"")&amp;" "&amp;IF(AND(C17=$Q$11,D17=$U$8),A17,"")&amp;" "&amp;IF(AND(C18=$Q$11,D18=$U$8),A18,"")&amp;" "&amp;IF(AND(C19=$Q$11,D19=$U$8),A19,"")&amp;" "&amp;IF(AND(C20=$Q$11,D20=$U$8),A20,"")&amp;" "&amp;IF(AND(C21=$Q$11,D21=$U$8),A21,"")&amp;" "&amp;IF(AND(C22=$Q$11,D22=$U$8),A22,"")&amp;" "&amp;IF(AND(C23=$Q$11,D23=$U$8),A23,"")&amp;" "&amp;IF(AND(C24=$Q$11,D24=$U$8),A24,"")&amp;" "&amp;IF(AND(C25=$Q$11,D25=$U$8),A25,"")&amp;" "&amp;IF(AND(C26=$Q$11,D26=$U$8),A26,"")&amp;" "&amp;IF(AND(C27=$Q$11,D27=$U$8),A27,"")&amp;" "&amp;IF(AND(C28=$Q$11,D28=$U$8),A28,"")</f>
        <v xml:space="preserve">R1   R4                </v>
      </c>
      <c r="M11" s="109" t="str">
        <f>+IF(AND(C9=$Q$11,D9=$V$8),A9,"")&amp;" "&amp;IF(AND(C10=$Q$11,D10=$V$8),A10,"")&amp;" "&amp;IF(AND(C11=$Q$11,D11=$V$8),A11,"")&amp;" "&amp;IF(AND(C12=$Q$11,D12=$V$8),A12,"")&amp;" "&amp;IF(AND(C13=$Q$11,D13=$V$8),A13,"")&amp;" "&amp;IF(AND(C14=$Q$11,D14=$V$8),A14,"")&amp;" "&amp;IF(AND(C15=$Q$11,D15=$V$8),A15,"")&amp;" "&amp;IF(AND(C16=$Q$11,D16=$V$8),A16,"")&amp;" "&amp;IF(AND(C17=$Q$11,D17=$V$8),A17,"")&amp;" "&amp;IF(AND(C18=$Q$11,D18=$V$8),A18,"")&amp;" "&amp;IF(AND(C19=$Q$11,D19=$V$8),A19,"")&amp;" "&amp;IF(AND(C20=$Q$11,D20=$V$8),A20,"")&amp;" "&amp;IF(AND(C21=$Q$11,D21=$V$8),A21,"")&amp;" "&amp;IF(AND(C22=$Q$11,D22=$V$8),A22,"")&amp;" "&amp;IF(AND(C23=$Q$11,D23=$V$8),A23,"")&amp;" "&amp;IF(AND(C24=$Q$11,D24=$V$8),A24,"")&amp;" "&amp;IF(AND(C25=$Q$11,D25=$V$8),A25,"")&amp;" "&amp;IF(AND(C26=$Q$11,D26=$V$8),A26,"")&amp;" "&amp;IF(AND(C27=$Q$11,D27=$V$8),A27,"")&amp;" "&amp;IF(AND(C28=$Q$11,D28=$V$8),A28,"")</f>
        <v xml:space="preserve">                   </v>
      </c>
      <c r="N11" s="107"/>
      <c r="O11" s="445"/>
      <c r="P11" s="110">
        <v>0.6</v>
      </c>
      <c r="Q11" s="101" t="s">
        <v>59</v>
      </c>
      <c r="R11" s="112" t="s">
        <v>5</v>
      </c>
      <c r="S11" s="112" t="s">
        <v>5</v>
      </c>
      <c r="T11" s="112" t="s">
        <v>5</v>
      </c>
      <c r="U11" s="108" t="s">
        <v>85</v>
      </c>
      <c r="V11" s="109" t="s">
        <v>84</v>
      </c>
      <c r="Y11" s="91"/>
      <c r="Z11" s="91"/>
      <c r="AA11" s="103"/>
      <c r="AB11" s="113"/>
      <c r="AC11" s="114"/>
      <c r="AD11" s="111"/>
      <c r="AE11" s="111"/>
      <c r="AF11" s="111"/>
      <c r="AG11" s="111"/>
      <c r="AH11" s="115"/>
      <c r="AI11" s="103"/>
      <c r="AJ11" s="103"/>
    </row>
    <row r="12" spans="1:36" ht="123.75" customHeight="1" x14ac:dyDescent="0.2">
      <c r="A12" s="104" t="str">
        <f>'2 CONTEXTO E IDENTIFICACIÓN'!A12</f>
        <v>R4</v>
      </c>
      <c r="B12" s="105" t="str">
        <f>+'2 CONTEXTO E IDENTIFICACIÓN'!F12</f>
        <v xml:space="preserve">Posibilidad de pérdida económica y reputacional como resultado de investigaciones disciplinarias y sanciones por parte de los entes de control, derivadas de la ausencia de formulación y/o ejecución de los planes de mejoramientos y planes de manejo de seguimientos por parte de los responsables de los procesos, frente a los hallazgos y recomendaciones emitidos por la Oficina de Control Interno. </v>
      </c>
      <c r="C12" s="106" t="str">
        <f>+'3 PROBABIL E IMPACTO INHERENTE'!F12</f>
        <v>Media</v>
      </c>
      <c r="D12" s="106" t="str">
        <f>+'3 PROBABIL E IMPACTO INHERENTE'!N12</f>
        <v>Mayor</v>
      </c>
      <c r="E12" s="105" t="str">
        <f t="shared" ref="E12:E28" si="0">+IF(C12=$Q$9,IF(D12=$R$8,$R$9,IF(D12=$S$8,$S$9,IF(D12=$T$8,$T$9,IF(D12=$U$8,$U$9,IF(D12=$V$8,$V$9))))),IF(C12=$Q$10,IF(D12=$R$8,$R$10,IF(D12=$S$8,$S$10,IF(D12=$T$8,$T$10,IF(D12=$U$8,$U$10,IF(D12=$V$8,$V$10))))),IF(C12=$Q$11,IF(D12=$R$8,$R$11,IF(D12=$S$8,$S$11,IF(D12=$T$8,$T$11,IF(D12=$U$8,$U$11,IF(D12=$V$8,$V$11))))),IF(C12=$Q$12,IF(D12=$R$8,$R$12,IF(D12=$S$8,$S$12,IF(D12=$T$8,$T$12,IF(D12=$U$8,$U$12,IF(D12=$V$8,$V$12))))),IF(C12=$Q$13,IF(D12=$R$8,$R$13,IF(D12=$S$8,$S$13,IF(D12=$T$8,$T$13,IF(D12=$U$8,$U$13,IF(D12=$V$8,$V$13))))),"")))))</f>
        <v>Alto</v>
      </c>
      <c r="F12" s="107"/>
      <c r="G12" s="447"/>
      <c r="H12" s="98" t="s">
        <v>57</v>
      </c>
      <c r="I12" s="116" t="str">
        <f>+IF(AND(C9=$Q$12,D9=$R$8),A9,"")&amp;" "&amp;IF(AND(C10=$Q$12,D10=$R$8),A10,"")&amp;" "&amp;IF(AND(C11=$Q$12,D11=$R$8),A11,"")&amp;" "&amp;IF(AND(C12=$Q$12,D12=$R$8),A12,"")&amp;" "&amp;IF(AND(C13=$Q$12,D13=$R$8),A13,"")&amp;" "&amp;IF(AND(C14=$Q$12,D14=$R$8),A14,"")&amp;" "&amp;IF(AND(C15=$Q$12,D15=$R$8),A15,"")&amp;" "&amp;IF(AND(C16=$Q$12,D16=$R$8),A16,"")&amp;" "&amp;IF(AND(C17=$Q$12,D17=$R$8),A17,"")&amp;" "&amp;IF(AND(C18=$Q$12,D18=$R$8),A18,"")&amp;" "&amp;IF(AND(C19=$Q$12,D19=$R$8),A19,"")&amp;" "&amp;IF(AND(C20=$Q$12,D20=$R$8),A20,"")&amp;" "&amp;IF(AND(C21=$Q$12,D21=$R$8),A21,"")&amp;" "&amp;IF(AND(C22=$Q$12,D22=$R$8),A22,"")&amp;" "&amp;IF(AND(C23=$Q$12,D23=$R$8),A23,"")&amp;" "&amp;IF(AND(C24=$Q$12,D24=$R$8),A24,"")&amp;" "&amp;IF(AND(C25=$Q$12,D25=$R$8),A25,"")&amp;" "&amp;IF(AND(C26=$Q$12,D26=$R$8),A26,"")&amp;" "&amp;IF(AND(C27=$Q$12,D27=$R$8),A27,"")&amp;" "&amp;IF(AND(C28=$Q$12,D28=$R$8),A28,"")</f>
        <v xml:space="preserve">                   </v>
      </c>
      <c r="J12" s="112" t="str">
        <f>+IF(AND(C9=$Q$12,D9=$S$8),A9,"")&amp;" "&amp;IF(AND(C10=$Q$12,D10=$S$8),A10,"")&amp;" "&amp;IF(AND(C11=$Q$12,D11=$S$8),A11,"")&amp;" "&amp;IF(AND(C12=$Q$12,D12=$S$8),A12,"")&amp;" "&amp;IF(AND(C13=$Q$12,D13=$S$8),A13,"")&amp;" "&amp;IF(AND(C14=$Q$12,D14=$S$8),A14,"")&amp;" "&amp;IF(AND(C15=$Q$12,D15=$S$8),A15,"")&amp;" "&amp;IF(AND(C16=$Q$12,D16=$S$8),A16,"")&amp;" "&amp;IF(AND(C17=$Q$12,D17=$S$8),A17,"")&amp;" "&amp;IF(AND(C18=$Q$12,D18=$S$8),A18,"")&amp;" "&amp;IF(AND(C19=$Q$12,D19=$S$8),A19,"")&amp;" "&amp;IF(AND(C20=$Q$12,D20=$S$8),A20,"")&amp;" "&amp;IF(AND(C21=$Q$12,D21=$S$8),A21,"")&amp;" "&amp;IF(AND(C22=$Q$12,D22=$S$8),A22,"")&amp;" "&amp;IF(AND(C23=$Q$12,D23=$S$8),A23,"")&amp;" "&amp;IF(AND(C24=$Q$12,D24=$S$8),A24,"")&amp;" "&amp;IF(AND(C25=$Q$12,D25=$S$8),A25,"")&amp;" "&amp;IF(AND(C26=$Q$12,D26=$S$8),A26,"")&amp;" "&amp;IF(AND(C27=$Q$12,D27=$S$8),A27,"")&amp;" "&amp;IF(AND(C28=$Q$12,D28=$S$8),A28,"")</f>
        <v xml:space="preserve">                   </v>
      </c>
      <c r="K12" s="112" t="str">
        <f>+IF(AND(C9=$Q$12,D9=$T$8),A9,"")&amp;" "&amp;IF(AND(C10=$Q$12,D10=$T$8),A10,"")&amp;" "&amp;IF(AND(C11=$Q$12,D11=$T$8),A11,"")&amp;" "&amp;IF(AND(C12=$Q$12,D12=$T$8),A12,"")&amp;" "&amp;IF(AND(C13=$Q$12,D13=$T$8),A13,"")&amp;" "&amp;IF(AND(C14=$Q$12,D14=$T$8),A14,"")&amp;" "&amp;IF(AND(C15=$Q$12,D15=$T$8),A15,"")&amp;" "&amp;IF(AND(C16=$Q$12,D16=$T$8),A16,"")&amp;" "&amp;IF(AND(C17=$Q$12,D17=$T$8),A17,"")&amp;" "&amp;IF(AND(C18=$Q$12,D18=$T$8),A18,"")&amp;" "&amp;IF(AND(C19=$Q$12,D19=$T$8),A19,"")&amp;" "&amp;IF(AND(C20=$Q$12,D20=$T$8),A20,"")&amp;" "&amp;IF(AND(C21=$Q$12,D21=$T$8),A21,"")&amp;" "&amp;IF(AND(C22=$Q$12,D22=$T$8),A22,"")&amp;" "&amp;IF(AND(C23=$Q$12,D23=$T$8),A23,"")&amp;" "&amp;IF(AND(C24=$Q$12,D24=$T$8),A24,"")&amp;" "&amp;IF(AND(C25=$Q$12,D25=$T$8),A25,"")&amp;" "&amp;IF(AND(C26=$Q$12,D26=$T$8),A26,"")&amp;" "&amp;IF(AND(C27=$Q$12,D27=$T$8),A27,"")&amp;" "&amp;IF(AND(C28=$Q$12,D28=$T$8),A28,"")</f>
        <v xml:space="preserve">                   </v>
      </c>
      <c r="L12" s="108" t="str">
        <f>+IF(AND(C9=$Q$12,D9=$U$8),A9,"")&amp;" "&amp;IF(AND(C10=$Q$12,D10=$U$8),A10,"")&amp;" "&amp;IF(AND(C11=$Q$12,D11=$U$8),A11,"")&amp;" "&amp;IF(AND(C12=$Q$12,D12=$U$8),A12,"")&amp;" "&amp;IF(AND(C13=$Q$12,D13=$U$8),A13,"")&amp;" "&amp;IF(AND(C14=$Q$12,D14=$U$8),A14,"")&amp;" "&amp;IF(AND(C15=$Q$12,D15=$U$8),A15,"")&amp;" "&amp;IF(AND(C16=$Q$12,D16=$U$8),A16,"")&amp;" "&amp;IF(AND(C17=$Q$12,D17=$U$8),A17,"")&amp;" "&amp;IF(AND(C18=$Q$12,D18=$U$8),A18,"")&amp;" "&amp;IF(AND(C19=$Q$12,D19=$U$8),A19,"")&amp;" "&amp;IF(AND(C20=$Q$12,D20=$U$8),A20,"")&amp;" "&amp;IF(AND(C21=$Q$12,D21=$U$8),A21,"")&amp;" "&amp;IF(AND(C22=$Q$12,D22=$U$8),A22,"")&amp;" "&amp;IF(AND(C23=$Q$12,D23=$U$8),A23,"")&amp;" "&amp;IF(AND(C24=$Q$12,D24=$U$8),A24,"")&amp;" "&amp;IF(AND(C25=$Q$12,D25=$U$8),A25,"")&amp;" "&amp;IF(AND(C26=$Q$12,D26=$U$8),A26,"")&amp;" "&amp;IF(AND(C27=$Q$12,D27=$U$8),A27,"")&amp;" "&amp;IF(AND(C28=$Q$12,D28=$U$8),A28,"")</f>
        <v xml:space="preserve">                   </v>
      </c>
      <c r="M12" s="109" t="str">
        <f>+IF(AND(C9=$Q$12,D9=$V$8),A9,"")&amp;" "&amp;IF(AND(C10=$Q$12,D10=$V$8),A10,"")&amp;" "&amp;IF(AND(C11=$Q$12,D11=$V$8),A11,"")&amp;" "&amp;IF(AND(C12=$Q$12,D12=$V$8),A12,"")&amp;" "&amp;IF(AND(C13=$Q$12,D13=$V$8),A13,"")&amp;" "&amp;IF(AND(C14=$Q$12,D14=$V$8),A14,"")&amp;" "&amp;IF(AND(C15=$Q$12,D15=$V$8),A15,"")&amp;" "&amp;IF(AND(C16=$Q$12,D16=$V$8),A16,"")&amp;" "&amp;IF(AND(C17=$Q$12,D17=$V$8),A17,"")&amp;" "&amp;IF(AND(C18=$Q$12,D18=$V$8),A18,"")&amp;" "&amp;IF(AND(C19=$Q$12,D19=$V$8),A19,"")&amp;" "&amp;IF(AND(C20=$Q$12,D20=$V$8),A20,"")&amp;" "&amp;IF(AND(C21=$Q$12,D21=$V$8),A21,"")&amp;" "&amp;IF(AND(C22=$Q$12,D22=$V$8),A22,"")&amp;" "&amp;IF(AND(C23=$Q$12,D23=$V$8),A23,"")&amp;" "&amp;IF(AND(C24=$Q$12,D24=$V$8),A24,"")&amp;" "&amp;IF(AND(C25=$Q$12,D25=$V$8),A25,"")&amp;" "&amp;IF(AND(C26=$Q$12,D26=$V$8),A26,"")&amp;" "&amp;IF(AND(C27=$Q$12,D27=$V$8),A27,"")&amp;" "&amp;IF(AND(C28=$Q$12,D28=$V$8),A28,"")</f>
        <v xml:space="preserve">                   </v>
      </c>
      <c r="N12" s="107"/>
      <c r="O12" s="445"/>
      <c r="P12" s="110">
        <v>0.4</v>
      </c>
      <c r="Q12" s="101" t="s">
        <v>57</v>
      </c>
      <c r="R12" s="116" t="s">
        <v>86</v>
      </c>
      <c r="S12" s="112" t="s">
        <v>5</v>
      </c>
      <c r="T12" s="112" t="s">
        <v>5</v>
      </c>
      <c r="U12" s="108" t="s">
        <v>85</v>
      </c>
      <c r="V12" s="109" t="s">
        <v>84</v>
      </c>
      <c r="Y12" s="91"/>
      <c r="Z12" s="91"/>
      <c r="AA12" s="103"/>
      <c r="AB12" s="113"/>
      <c r="AC12" s="114"/>
      <c r="AD12" s="111"/>
      <c r="AE12" s="111"/>
      <c r="AF12" s="111"/>
      <c r="AG12" s="115"/>
      <c r="AH12" s="111"/>
      <c r="AI12" s="103"/>
      <c r="AJ12" s="103"/>
    </row>
    <row r="13" spans="1:36" ht="30.6" customHeight="1" thickBot="1" x14ac:dyDescent="0.25">
      <c r="A13" s="104" t="str">
        <f>'2 CONTEXTO E IDENTIFICACIÓN'!A13</f>
        <v>R5</v>
      </c>
      <c r="B13" s="105" t="str">
        <f>+'2 CONTEXTO E IDENTIFICACIÓN'!F13</f>
        <v xml:space="preserve">  </v>
      </c>
      <c r="C13" s="106" t="str">
        <f>+'3 PROBABIL E IMPACTO INHERENTE'!F13</f>
        <v/>
      </c>
      <c r="D13" s="106" t="str">
        <f>+'3 PROBABIL E IMPACTO INHERENTE'!N13</f>
        <v/>
      </c>
      <c r="E13" s="105" t="str">
        <f t="shared" si="0"/>
        <v/>
      </c>
      <c r="F13" s="107"/>
      <c r="G13" s="448"/>
      <c r="H13" s="117" t="s">
        <v>55</v>
      </c>
      <c r="I13" s="118" t="str">
        <f>+IF(AND(C9=$Q$13,D9=$R$8),A9,"")&amp;" "&amp;IF(AND(C10=$Q$13,D10=$R$8),A10,"")&amp;" "&amp;IF(AND(C11=$Q$13,D11=$R$8),A11,"")&amp;" "&amp;IF(AND(C12=$Q$13,D12=$R$8),A12,"")&amp;" "&amp;IF(AND(C13=$Q$13,D13=$R$8),A13,"")&amp;" "&amp;IF(AND(C14=$Q$13,D14=$R$8),A14,"")&amp;" "&amp;IF(AND(C15=$Q$13,D15=$R$8),A15,"")&amp;" "&amp;IF(AND(C16=$Q$13,D16=$R$8),A16,"")&amp;" "&amp;IF(AND(C17=$Q$13,D17=$R$8),A17,"")&amp;" "&amp;IF(AND(C18=$Q$13,D18=$R$8),A18,"")&amp;" "&amp;IF(AND(C19=$Q$13,D19=$R$8),A19,"")&amp;" "&amp;IF(AND(C20=$Q$13,D20=$R$8),A20,"")&amp;" "&amp;IF(AND(C21=$Q$13,D21=$R$8),A21,"")&amp;" "&amp;IF(AND(C22=$Q$13,D22=$R$8),A22,"")&amp;" "&amp;IF(AND(C23=$Q$13,D23=$R$8),A23,"")&amp;" "&amp;IF(AND(C24=$Q$13,D24=$R$8),A24,"")&amp;" "&amp;IF(AND(C25=$Q$13,D25=$R$8),A25,"")&amp;" "&amp;IF(AND(C26=$Q$13,D26=$R$8),A26,"")&amp;" "&amp;IF(AND(C27=$Q$13,D27=$R$8),A27,"")&amp;" "&amp;IF(AND(C28=$Q$13,D28=$R$8),A28,"")</f>
        <v xml:space="preserve">                   </v>
      </c>
      <c r="J13" s="118" t="str">
        <f>+IF(AND(C9=$Q$13,D9=$S$8),A9,"")&amp;" "&amp;IF(AND(C10=$Q$13,D10=$S$8),A10,"")&amp;" "&amp;IF(AND(C11=$Q$13,D11=$S$8),A11,"")&amp;" "&amp;IF(AND(C12=$Q$13,D12=$S$8),A12,"")&amp;" "&amp;IF(AND(C13=$Q$13,D13=$S$8),A13,"")&amp;" "&amp;IF(AND(C14=$Q$13,D14=$S$8),A14,"")&amp;" "&amp;IF(AND(C15=$Q$13,D15=$S$8),A15,"")&amp;" "&amp;IF(AND(C16=$Q$13,D16=$S$8),A16,"")&amp;" "&amp;IF(AND(C17=$Q$13,D17=$S$8),A17,"")&amp;" "&amp;IF(AND(C18=$Q$13,D18=$S$8),A18,"")&amp;" "&amp;IF(AND(C19=$Q$13,D19=$S$8),A19,"")&amp;" "&amp;IF(AND(C20=$Q$13,D20=$S$8),A20,"")&amp;" "&amp;IF(AND(C21=$Q$13,D21=$S$8),A21,"")&amp;" "&amp;IF(AND(C22=$Q$13,D22=$S$8),A22,"")&amp;" "&amp;IF(AND(C23=$Q$13,D23=$S$8),A23,"")&amp;" "&amp;IF(AND(C24=$Q$13,D24=$S$8),A24,"")&amp;" "&amp;IF(AND(C25=$Q$13,D25=$S$8),A25,"")&amp;" "&amp;IF(AND(C26=$Q$13,D26=$S$8),A26,"")&amp;" "&amp;IF(AND(C27=$Q$13,D27=$S$8),A27,"")&amp;" "&amp;IF(AND(C28=$Q$13,D28=$S$8),A28,"")</f>
        <v xml:space="preserve">                   </v>
      </c>
      <c r="K13" s="119" t="str">
        <f>+IF(AND(C9=$Q$13,D9=$T$8),A9,"")&amp;" "&amp;IF(AND(C10=$Q$13,D10=$T$8),A10,"")&amp;" "&amp;IF(AND(C11=$Q$13,D11=$T$8),A11,"")&amp;" "&amp;IF(AND(C12=$Q$13,D12=$T$8),A12,"")&amp;" "&amp;IF(AND(C13=$Q$13,D13=$T$8),A13,"")&amp;" "&amp;IF(AND(C14=$Q$13,D14=$T$8),A14,"")&amp;" "&amp;IF(AND(C15=$Q$13,D15=$T$8),A15,"")&amp;" "&amp;IF(AND(C16=$Q$13,D16=$T$8),A16,"")&amp;" "&amp;IF(AND(C17=$Q$13,D17=$T$8),A17,"")&amp;" "&amp;IF(AND(C18=$Q$13,D18=$T$8),A18,"")&amp;" "&amp;IF(AND(C19=$Q$13,D19=$T$8),A19,"")&amp;" "&amp;IF(AND(C20=$Q$13,D20=$T$8),A20,"")&amp;" "&amp;IF(AND(C21=$Q$13,D21=$T$8),A21,"")&amp;" "&amp;IF(AND(C22=$Q$13,D22=$T$8),A22,"")&amp;" "&amp;IF(AND(C23=$Q$13,D23=$T$8),A23,"")&amp;" "&amp;IF(AND(C24=$Q$13,D24=$T$8),A24,"")&amp;" "&amp;IF(AND(C25=$Q$13,D25=$T$8),A25,"")&amp;" "&amp;IF(AND(C26=$Q$13,D26=$T$8),A26,"")&amp;" "&amp;IF(AND(C27=$Q$13,D27=$T$8),A27,"")&amp;" "&amp;IF(AND(C28=$Q$13,D28=$T$8),A28,"")</f>
        <v xml:space="preserve">                   </v>
      </c>
      <c r="L13" s="120" t="str">
        <f>+IF(AND(C9=$Q$13,D9=$U$8),A9,"")&amp;" "&amp;IF(AND(C10=$Q$13,D10=$U$8),A10,"")&amp;" "&amp;IF(AND(C11=$Q$13,D11=$U$8),A11,"")&amp;" "&amp;IF(AND(C12=$Q$13,D12=$U$8),A12,"")&amp;" "&amp;IF(AND(C13=$Q$13,D13=$U$8),A13,"")&amp;" "&amp;IF(AND(C14=$Q$13,D14=$U$8),A14,"")&amp;" "&amp;IF(AND(C15=$Q$13,D15=$U$8),A15,"")&amp;" "&amp;IF(AND(C16=$Q$13,D16=$U$8),A16,"")&amp;" "&amp;IF(AND(C17=$Q$13,D17=$U$8),A17,"")&amp;" "&amp;IF(AND(C18=$Q$13,D18=$U$8),A18,"")&amp;" "&amp;IF(AND(C19=$Q$13,D19=$U$8),A19,"")&amp;" "&amp;IF(AND(C20=$Q$13,D20=$U$8),A20,"")&amp;" "&amp;IF(AND(C21=$Q$13,D21=$U$8),A21,"")&amp;" "&amp;IF(AND(C22=$Q$13,D22=$U$8),A22,"")&amp;" "&amp;IF(AND(C23=$Q$13,D23=$U$8),A23,"")&amp;" "&amp;IF(AND(C24=$Q$13,D24=$U$8),A24,"")&amp;" "&amp;IF(AND(C25=$Q$13,D25=$U$8),A25,"")&amp;" "&amp;IF(AND(C26=$Q$13,D26=$U$8),A26,"")&amp;" "&amp;IF(AND(C27=$Q$13,D27=$U$8),A27,"")&amp;" "&amp;IF(AND(C28=$Q$13,D28=$U$8),A28,"")</f>
        <v xml:space="preserve">                   </v>
      </c>
      <c r="M13" s="121" t="str">
        <f>+IF(AND(C9=$Q$13,D9=$V$8),A9,"")&amp;" "&amp;IF(AND(C10=$Q$13,D10=$V$8),A10,"")&amp;" "&amp;IF(AND(C11=$Q$13,D11=$V$8),A11,"")&amp;" "&amp;IF(AND(C12=$Q$13,D12=$V$8),A12,"")&amp;" "&amp;IF(AND(C13=$Q$13,D13=$V$8),A13,"")&amp;" "&amp;IF(AND(C14=$Q$13,D14=$V$8),A14,"")&amp;" "&amp;IF(AND(C15=$Q$13,D15=$V$8),A15,"")&amp;" "&amp;IF(AND(C16=$Q$13,D16=$V$8),A16,"")&amp;" "&amp;IF(AND(C17=$Q$13,D17=$V$8),A17,"")&amp;" "&amp;IF(AND(C18=$Q$13,D18=$V$8),A18,"")&amp;" "&amp;IF(AND(C19=$Q$13,D19=$V$8),A19,"")&amp;" "&amp;IF(AND(C20=$Q$13,D20=$V$8),A20,"")&amp;" "&amp;IF(AND(C21=$Q$13,D21=$V$8),A21,"")&amp;" "&amp;IF(AND(C22=$Q$13,D22=$V$8),A22,"")&amp;" "&amp;IF(AND(C23=$Q$13,D23=$V$8),A23,"")&amp;" "&amp;IF(AND(C24=$Q$13,D24=$V$8),A24,"")&amp;" "&amp;IF(AND(C25=$Q$13,D25=$V$8),A25,"")&amp;" "&amp;IF(AND(C26=$Q$13,D26=$V$8),A26,"")&amp;" "&amp;IF(AND(C27=$Q$13,D27=$V$8),A27,"")&amp;" "&amp;IF(AND(C28=$Q$13,D28=$V$8),A28,"")</f>
        <v xml:space="preserve">                   </v>
      </c>
      <c r="N13" s="107"/>
      <c r="O13" s="446"/>
      <c r="P13" s="122">
        <v>0.2</v>
      </c>
      <c r="Q13" s="123" t="s">
        <v>55</v>
      </c>
      <c r="R13" s="118" t="s">
        <v>86</v>
      </c>
      <c r="S13" s="118" t="s">
        <v>86</v>
      </c>
      <c r="T13" s="119" t="s">
        <v>5</v>
      </c>
      <c r="U13" s="120" t="s">
        <v>85</v>
      </c>
      <c r="V13" s="121" t="s">
        <v>84</v>
      </c>
      <c r="Y13" s="91"/>
      <c r="Z13" s="91"/>
      <c r="AA13" s="103"/>
      <c r="AB13" s="113"/>
      <c r="AC13" s="114"/>
      <c r="AD13" s="111"/>
      <c r="AE13" s="111"/>
      <c r="AF13" s="111"/>
      <c r="AG13" s="124"/>
      <c r="AH13" s="111"/>
      <c r="AI13" s="103"/>
      <c r="AJ13" s="103"/>
    </row>
    <row r="14" spans="1:36" ht="30.6" customHeight="1" x14ac:dyDescent="0.2">
      <c r="A14" s="104" t="str">
        <f>'2 CONTEXTO E IDENTIFICACIÓN'!A14</f>
        <v>R6</v>
      </c>
      <c r="B14" s="105" t="str">
        <f>+'2 CONTEXTO E IDENTIFICACIÓN'!F14</f>
        <v xml:space="preserve">  </v>
      </c>
      <c r="C14" s="106" t="str">
        <f>+'3 PROBABIL E IMPACTO INHERENTE'!F14</f>
        <v/>
      </c>
      <c r="D14" s="106" t="str">
        <f>+'3 PROBABIL E IMPACTO INHERENTE'!N14</f>
        <v/>
      </c>
      <c r="E14" s="105" t="str">
        <f t="shared" si="0"/>
        <v/>
      </c>
      <c r="F14" s="107"/>
      <c r="G14" s="107"/>
      <c r="H14" s="107"/>
      <c r="I14" s="107"/>
      <c r="J14" s="107"/>
      <c r="K14" s="107"/>
      <c r="L14" s="107"/>
      <c r="M14" s="107"/>
      <c r="N14" s="107"/>
      <c r="Y14" s="91"/>
      <c r="Z14" s="91"/>
      <c r="AA14" s="103"/>
      <c r="AB14" s="113"/>
      <c r="AC14" s="114"/>
      <c r="AD14" s="111"/>
      <c r="AE14" s="111"/>
      <c r="AF14" s="111"/>
      <c r="AG14" s="111"/>
      <c r="AH14" s="111"/>
      <c r="AI14" s="103"/>
      <c r="AJ14" s="103"/>
    </row>
    <row r="15" spans="1:36" ht="42" customHeight="1" x14ac:dyDescent="0.2">
      <c r="A15" s="104" t="str">
        <f>'2 CONTEXTO E IDENTIFICACIÓN'!A15</f>
        <v>R7</v>
      </c>
      <c r="B15" s="105" t="str">
        <f>+'2 CONTEXTO E IDENTIFICACIÓN'!F15</f>
        <v xml:space="preserve">  </v>
      </c>
      <c r="C15" s="106" t="str">
        <f>+'3 PROBABIL E IMPACTO INHERENTE'!F15</f>
        <v/>
      </c>
      <c r="D15" s="106" t="str">
        <f>+'3 PROBABIL E IMPACTO INHERENTE'!N15</f>
        <v/>
      </c>
      <c r="E15" s="105" t="str">
        <f t="shared" si="0"/>
        <v/>
      </c>
      <c r="F15" s="107"/>
      <c r="G15" s="107"/>
      <c r="H15" s="107"/>
      <c r="I15" s="107"/>
      <c r="J15" s="107"/>
      <c r="K15" s="107"/>
      <c r="L15" s="107"/>
      <c r="M15" s="107"/>
      <c r="N15" s="107"/>
      <c r="R15" s="95" t="s">
        <v>88</v>
      </c>
      <c r="T15" s="91"/>
      <c r="U15" s="91"/>
      <c r="V15" s="91"/>
      <c r="W15" s="91"/>
      <c r="X15" s="91"/>
      <c r="Y15" s="91"/>
      <c r="Z15" s="91"/>
      <c r="AA15" s="103"/>
      <c r="AB15" s="113"/>
      <c r="AC15" s="103"/>
      <c r="AD15" s="114"/>
      <c r="AE15" s="114"/>
      <c r="AF15" s="114"/>
      <c r="AG15" s="114"/>
      <c r="AH15" s="114"/>
      <c r="AI15" s="103"/>
      <c r="AJ15" s="103"/>
    </row>
    <row r="16" spans="1:36" ht="30.6" customHeight="1" x14ac:dyDescent="0.2">
      <c r="A16" s="104" t="str">
        <f>'2 CONTEXTO E IDENTIFICACIÓN'!A16</f>
        <v>R8</v>
      </c>
      <c r="B16" s="105" t="str">
        <f>+'2 CONTEXTO E IDENTIFICACIÓN'!F16</f>
        <v xml:space="preserve">  </v>
      </c>
      <c r="C16" s="106" t="str">
        <f>+'3 PROBABIL E IMPACTO INHERENTE'!F16</f>
        <v/>
      </c>
      <c r="D16" s="106" t="str">
        <f>+'3 PROBABIL E IMPACTO INHERENTE'!N16</f>
        <v/>
      </c>
      <c r="E16" s="105" t="str">
        <f t="shared" si="0"/>
        <v/>
      </c>
      <c r="F16" s="107"/>
      <c r="G16" s="107"/>
      <c r="H16" s="107"/>
      <c r="I16" s="107"/>
      <c r="J16" s="107"/>
      <c r="K16" s="107"/>
      <c r="L16" s="107"/>
      <c r="M16" s="107"/>
      <c r="N16" s="107"/>
      <c r="R16" s="125" t="s">
        <v>84</v>
      </c>
      <c r="T16" s="91"/>
      <c r="U16" s="91"/>
      <c r="V16" s="91"/>
      <c r="W16" s="91"/>
      <c r="X16" s="91"/>
      <c r="Y16" s="91"/>
      <c r="Z16" s="91"/>
      <c r="AA16" s="103"/>
      <c r="AB16" s="103"/>
      <c r="AC16" s="103"/>
      <c r="AD16" s="111"/>
      <c r="AE16" s="111"/>
      <c r="AF16" s="111"/>
      <c r="AG16" s="111"/>
      <c r="AH16" s="111"/>
      <c r="AI16" s="103"/>
      <c r="AJ16" s="103"/>
    </row>
    <row r="17" spans="1:36" ht="30.6" customHeight="1" x14ac:dyDescent="0.2">
      <c r="A17" s="104" t="str">
        <f>'2 CONTEXTO E IDENTIFICACIÓN'!A17</f>
        <v>R9</v>
      </c>
      <c r="B17" s="105" t="str">
        <f>+'2 CONTEXTO E IDENTIFICACIÓN'!F17</f>
        <v xml:space="preserve">  </v>
      </c>
      <c r="C17" s="106" t="str">
        <f>+'3 PROBABIL E IMPACTO INHERENTE'!F17</f>
        <v/>
      </c>
      <c r="D17" s="106" t="str">
        <f>+'3 PROBABIL E IMPACTO INHERENTE'!N17</f>
        <v/>
      </c>
      <c r="E17" s="105" t="str">
        <f t="shared" si="0"/>
        <v/>
      </c>
      <c r="F17" s="107"/>
      <c r="G17" s="107"/>
      <c r="H17" s="107"/>
      <c r="I17" s="107"/>
      <c r="J17" s="107"/>
      <c r="K17" s="107"/>
      <c r="L17" s="107"/>
      <c r="M17" s="107"/>
      <c r="N17" s="107"/>
      <c r="R17" s="108" t="s">
        <v>85</v>
      </c>
      <c r="S17" s="91"/>
      <c r="T17" s="91"/>
      <c r="U17" s="91"/>
      <c r="V17" s="91"/>
      <c r="W17" s="91"/>
      <c r="X17" s="91"/>
      <c r="Y17" s="91"/>
      <c r="Z17" s="91"/>
      <c r="AA17" s="103"/>
      <c r="AB17" s="103"/>
      <c r="AC17" s="103"/>
      <c r="AD17" s="111"/>
      <c r="AE17" s="111"/>
      <c r="AF17" s="111"/>
      <c r="AG17" s="111"/>
      <c r="AH17" s="111"/>
      <c r="AI17" s="103"/>
      <c r="AJ17" s="103"/>
    </row>
    <row r="18" spans="1:36" ht="30.6" customHeight="1" x14ac:dyDescent="0.2">
      <c r="A18" s="104" t="str">
        <f>'2 CONTEXTO E IDENTIFICACIÓN'!A18</f>
        <v>R10</v>
      </c>
      <c r="B18" s="105" t="str">
        <f>+'2 CONTEXTO E IDENTIFICACIÓN'!F18</f>
        <v xml:space="preserve">  </v>
      </c>
      <c r="C18" s="106" t="str">
        <f>+'3 PROBABIL E IMPACTO INHERENTE'!F18</f>
        <v/>
      </c>
      <c r="D18" s="106" t="str">
        <f>+'3 PROBABIL E IMPACTO INHERENTE'!N18</f>
        <v/>
      </c>
      <c r="E18" s="105" t="str">
        <f t="shared" si="0"/>
        <v/>
      </c>
      <c r="F18" s="107"/>
      <c r="G18" s="107"/>
      <c r="H18" s="107"/>
      <c r="I18" s="107"/>
      <c r="J18" s="107"/>
      <c r="K18" s="107"/>
      <c r="L18" s="107"/>
      <c r="M18" s="107"/>
      <c r="N18" s="107"/>
      <c r="Q18" s="126"/>
      <c r="R18" s="112" t="s">
        <v>5</v>
      </c>
      <c r="S18" s="126"/>
      <c r="T18" s="126"/>
      <c r="U18" s="126"/>
      <c r="V18" s="126"/>
      <c r="W18" s="126"/>
      <c r="X18" s="126"/>
      <c r="Y18" s="126"/>
      <c r="Z18" s="126"/>
      <c r="AA18" s="103"/>
      <c r="AB18" s="103"/>
      <c r="AC18" s="127"/>
      <c r="AD18" s="127"/>
      <c r="AE18" s="127"/>
      <c r="AF18" s="127"/>
      <c r="AG18" s="127"/>
      <c r="AH18" s="127"/>
      <c r="AI18" s="103"/>
      <c r="AJ18" s="103"/>
    </row>
    <row r="19" spans="1:36" ht="30.6" customHeight="1" x14ac:dyDescent="0.2">
      <c r="A19" s="104" t="str">
        <f>'2 CONTEXTO E IDENTIFICACIÓN'!A19</f>
        <v>R11</v>
      </c>
      <c r="B19" s="105" t="str">
        <f>+'2 CONTEXTO E IDENTIFICACIÓN'!F19</f>
        <v xml:space="preserve">  </v>
      </c>
      <c r="C19" s="106" t="str">
        <f>+'3 PROBABIL E IMPACTO INHERENTE'!F19</f>
        <v/>
      </c>
      <c r="D19" s="106" t="str">
        <f>+'3 PROBABIL E IMPACTO INHERENTE'!N19</f>
        <v/>
      </c>
      <c r="E19" s="105" t="str">
        <f t="shared" si="0"/>
        <v/>
      </c>
      <c r="F19" s="107"/>
      <c r="G19" s="107"/>
      <c r="H19" s="107"/>
      <c r="I19" s="107"/>
      <c r="J19" s="107"/>
      <c r="K19" s="107"/>
      <c r="L19" s="107"/>
      <c r="M19" s="107"/>
      <c r="N19" s="107"/>
      <c r="Q19" s="126"/>
      <c r="R19" s="116" t="s">
        <v>86</v>
      </c>
      <c r="Y19" s="126"/>
      <c r="Z19" s="126"/>
      <c r="AA19" s="103"/>
      <c r="AB19" s="103"/>
      <c r="AC19" s="103"/>
      <c r="AD19" s="111"/>
      <c r="AE19" s="111"/>
      <c r="AF19" s="111"/>
      <c r="AG19" s="111"/>
      <c r="AH19" s="111"/>
      <c r="AI19" s="103"/>
      <c r="AJ19" s="103"/>
    </row>
    <row r="20" spans="1:36" ht="30.6" customHeight="1" x14ac:dyDescent="0.2">
      <c r="A20" s="104" t="str">
        <f>'2 CONTEXTO E IDENTIFICACIÓN'!A20</f>
        <v>R12</v>
      </c>
      <c r="B20" s="105" t="str">
        <f>+'2 CONTEXTO E IDENTIFICACIÓN'!F20</f>
        <v xml:space="preserve">  </v>
      </c>
      <c r="C20" s="106" t="str">
        <f>+'3 PROBABIL E IMPACTO INHERENTE'!F20</f>
        <v/>
      </c>
      <c r="D20" s="106" t="str">
        <f>+'3 PROBABIL E IMPACTO INHERENTE'!N20</f>
        <v/>
      </c>
      <c r="E20" s="105" t="str">
        <f t="shared" si="0"/>
        <v/>
      </c>
      <c r="F20" s="107"/>
      <c r="G20" s="107"/>
      <c r="H20" s="107"/>
      <c r="I20" s="107"/>
      <c r="J20" s="107"/>
      <c r="K20" s="107"/>
      <c r="L20" s="107"/>
      <c r="M20" s="107"/>
      <c r="N20" s="107"/>
      <c r="O20" s="128"/>
      <c r="P20" s="128"/>
      <c r="Q20" s="126"/>
      <c r="Y20" s="126"/>
      <c r="Z20" s="126"/>
      <c r="AA20" s="103"/>
      <c r="AB20" s="103"/>
      <c r="AC20" s="103"/>
      <c r="AD20" s="111"/>
      <c r="AE20" s="111"/>
      <c r="AF20" s="111"/>
      <c r="AG20" s="111"/>
      <c r="AH20" s="111"/>
      <c r="AI20" s="103"/>
      <c r="AJ20" s="103"/>
    </row>
    <row r="21" spans="1:36" ht="30.6" customHeight="1" x14ac:dyDescent="0.2">
      <c r="A21" s="104" t="str">
        <f>'2 CONTEXTO E IDENTIFICACIÓN'!A21</f>
        <v>R13</v>
      </c>
      <c r="B21" s="105" t="str">
        <f>+'2 CONTEXTO E IDENTIFICACIÓN'!F21</f>
        <v xml:space="preserve">  </v>
      </c>
      <c r="C21" s="106" t="str">
        <f>+'3 PROBABIL E IMPACTO INHERENTE'!F21</f>
        <v/>
      </c>
      <c r="D21" s="106" t="str">
        <f>+'3 PROBABIL E IMPACTO INHERENTE'!N21</f>
        <v/>
      </c>
      <c r="E21" s="105" t="str">
        <f t="shared" si="0"/>
        <v/>
      </c>
      <c r="F21" s="107"/>
      <c r="G21" s="107"/>
      <c r="H21" s="107"/>
      <c r="I21" s="107"/>
      <c r="J21" s="107"/>
      <c r="K21" s="107"/>
      <c r="L21" s="107"/>
      <c r="M21" s="107"/>
      <c r="N21" s="107"/>
      <c r="O21" s="128"/>
      <c r="P21" s="128"/>
      <c r="Q21" s="129"/>
      <c r="Y21" s="126"/>
      <c r="Z21" s="126"/>
      <c r="AA21" s="103"/>
      <c r="AB21" s="124"/>
      <c r="AC21" s="124"/>
      <c r="AD21" s="124"/>
      <c r="AE21" s="124"/>
      <c r="AF21" s="124"/>
      <c r="AG21" s="124"/>
      <c r="AH21" s="111"/>
      <c r="AI21" s="103"/>
      <c r="AJ21" s="103"/>
    </row>
    <row r="22" spans="1:36" ht="30.6" customHeight="1" x14ac:dyDescent="0.2">
      <c r="A22" s="104" t="str">
        <f>'2 CONTEXTO E IDENTIFICACIÓN'!A22</f>
        <v>R14</v>
      </c>
      <c r="B22" s="105" t="str">
        <f>+'2 CONTEXTO E IDENTIFICACIÓN'!F22</f>
        <v xml:space="preserve">  </v>
      </c>
      <c r="C22" s="106" t="str">
        <f>+'3 PROBABIL E IMPACTO INHERENTE'!F22</f>
        <v/>
      </c>
      <c r="D22" s="106" t="str">
        <f>+'3 PROBABIL E IMPACTO INHERENTE'!N22</f>
        <v/>
      </c>
      <c r="E22" s="105" t="str">
        <f t="shared" si="0"/>
        <v/>
      </c>
      <c r="F22" s="107"/>
      <c r="G22" s="107"/>
      <c r="H22" s="107"/>
      <c r="I22" s="107"/>
      <c r="J22" s="107"/>
      <c r="K22" s="107"/>
      <c r="L22" s="107"/>
      <c r="M22" s="107"/>
      <c r="N22" s="107"/>
      <c r="O22" s="128"/>
      <c r="P22" s="128"/>
      <c r="AA22" s="103"/>
      <c r="AB22" s="130"/>
      <c r="AC22" s="130"/>
      <c r="AD22" s="130"/>
      <c r="AE22" s="130"/>
      <c r="AF22" s="130"/>
      <c r="AG22" s="130"/>
      <c r="AH22" s="111"/>
      <c r="AI22" s="103"/>
      <c r="AJ22" s="103"/>
    </row>
    <row r="23" spans="1:36" ht="30.6" customHeight="1" x14ac:dyDescent="0.2">
      <c r="A23" s="104" t="str">
        <f>'2 CONTEXTO E IDENTIFICACIÓN'!A23</f>
        <v>R15</v>
      </c>
      <c r="B23" s="105" t="str">
        <f>+'2 CONTEXTO E IDENTIFICACIÓN'!F23</f>
        <v xml:space="preserve">  </v>
      </c>
      <c r="C23" s="106" t="str">
        <f>+'3 PROBABIL E IMPACTO INHERENTE'!F23</f>
        <v/>
      </c>
      <c r="D23" s="106" t="str">
        <f>+'3 PROBABIL E IMPACTO INHERENTE'!N23</f>
        <v/>
      </c>
      <c r="E23" s="105" t="str">
        <f t="shared" si="0"/>
        <v/>
      </c>
      <c r="F23" s="107"/>
      <c r="G23" s="107"/>
      <c r="H23" s="107"/>
      <c r="I23" s="107"/>
      <c r="J23" s="107"/>
      <c r="K23" s="107"/>
      <c r="L23" s="107"/>
      <c r="M23" s="107"/>
      <c r="N23" s="107"/>
      <c r="O23" s="128"/>
      <c r="P23" s="128"/>
      <c r="AA23" s="103"/>
      <c r="AB23" s="124"/>
      <c r="AC23" s="124"/>
      <c r="AD23" s="124"/>
      <c r="AE23" s="124"/>
      <c r="AF23" s="124"/>
      <c r="AG23" s="124"/>
      <c r="AH23" s="111"/>
      <c r="AI23" s="103"/>
      <c r="AJ23" s="103"/>
    </row>
    <row r="24" spans="1:36" ht="30.6" customHeight="1" x14ac:dyDescent="0.2">
      <c r="A24" s="104" t="str">
        <f>'2 CONTEXTO E IDENTIFICACIÓN'!A24</f>
        <v>R16</v>
      </c>
      <c r="B24" s="105" t="str">
        <f>+'2 CONTEXTO E IDENTIFICACIÓN'!F24</f>
        <v xml:space="preserve">  </v>
      </c>
      <c r="C24" s="106" t="str">
        <f>+'3 PROBABIL E IMPACTO INHERENTE'!F24</f>
        <v/>
      </c>
      <c r="D24" s="106" t="str">
        <f>+'3 PROBABIL E IMPACTO INHERENTE'!N24</f>
        <v/>
      </c>
      <c r="E24" s="105" t="str">
        <f t="shared" si="0"/>
        <v/>
      </c>
      <c r="F24" s="107"/>
      <c r="G24" s="107"/>
      <c r="H24" s="107"/>
      <c r="I24" s="107"/>
      <c r="J24" s="107"/>
      <c r="K24" s="107"/>
      <c r="L24" s="107"/>
      <c r="M24" s="107"/>
      <c r="N24" s="107"/>
      <c r="AA24" s="103"/>
      <c r="AB24" s="124"/>
      <c r="AC24" s="124"/>
      <c r="AD24" s="124"/>
      <c r="AE24" s="124"/>
      <c r="AF24" s="124"/>
      <c r="AG24" s="124"/>
      <c r="AH24" s="111"/>
      <c r="AI24" s="103"/>
      <c r="AJ24" s="103"/>
    </row>
    <row r="25" spans="1:36" ht="30.6" customHeight="1" x14ac:dyDescent="0.25">
      <c r="A25" s="104" t="str">
        <f>'2 CONTEXTO E IDENTIFICACIÓN'!A25</f>
        <v>R17</v>
      </c>
      <c r="B25" s="105" t="str">
        <f>+'2 CONTEXTO E IDENTIFICACIÓN'!F25</f>
        <v xml:space="preserve">  </v>
      </c>
      <c r="C25" s="106" t="str">
        <f>+'3 PROBABIL E IMPACTO INHERENTE'!F25</f>
        <v/>
      </c>
      <c r="D25" s="106" t="str">
        <f>+'3 PROBABIL E IMPACTO INHERENTE'!N25</f>
        <v/>
      </c>
      <c r="E25" s="105" t="str">
        <f t="shared" si="0"/>
        <v/>
      </c>
      <c r="F25" s="107"/>
      <c r="G25" s="107"/>
      <c r="H25" s="107"/>
      <c r="I25" s="107"/>
      <c r="J25" s="107"/>
      <c r="K25" s="107"/>
      <c r="L25" s="107"/>
      <c r="M25" s="107"/>
      <c r="N25" s="107"/>
    </row>
    <row r="26" spans="1:36" ht="30.6" customHeight="1" x14ac:dyDescent="0.25">
      <c r="A26" s="104" t="str">
        <f>'2 CONTEXTO E IDENTIFICACIÓN'!A26</f>
        <v>R18</v>
      </c>
      <c r="B26" s="105" t="str">
        <f>+'2 CONTEXTO E IDENTIFICACIÓN'!F26</f>
        <v xml:space="preserve">  </v>
      </c>
      <c r="C26" s="106" t="str">
        <f>+'3 PROBABIL E IMPACTO INHERENTE'!F26</f>
        <v/>
      </c>
      <c r="D26" s="106" t="str">
        <f>+'3 PROBABIL E IMPACTO INHERENTE'!N26</f>
        <v/>
      </c>
      <c r="E26" s="105" t="str">
        <f t="shared" si="0"/>
        <v/>
      </c>
      <c r="F26" s="107"/>
      <c r="G26" s="107"/>
      <c r="H26" s="107"/>
      <c r="I26" s="107"/>
      <c r="J26" s="107"/>
      <c r="K26" s="107"/>
      <c r="L26" s="107"/>
      <c r="M26" s="107"/>
      <c r="N26" s="107"/>
    </row>
    <row r="27" spans="1:36" ht="30.6" customHeight="1" x14ac:dyDescent="0.25">
      <c r="A27" s="104" t="str">
        <f>'2 CONTEXTO E IDENTIFICACIÓN'!A27</f>
        <v>R19</v>
      </c>
      <c r="B27" s="105" t="str">
        <f>+'2 CONTEXTO E IDENTIFICACIÓN'!F27</f>
        <v xml:space="preserve">  </v>
      </c>
      <c r="C27" s="106" t="str">
        <f>+'3 PROBABIL E IMPACTO INHERENTE'!F27</f>
        <v/>
      </c>
      <c r="D27" s="106" t="str">
        <f>+'3 PROBABIL E IMPACTO INHERENTE'!N27</f>
        <v/>
      </c>
      <c r="E27" s="105" t="str">
        <f t="shared" si="0"/>
        <v/>
      </c>
      <c r="F27" s="107"/>
      <c r="G27" s="107"/>
      <c r="H27" s="107"/>
      <c r="I27" s="107"/>
      <c r="J27" s="107"/>
      <c r="K27" s="107"/>
      <c r="L27" s="107"/>
      <c r="M27" s="107"/>
      <c r="N27" s="107"/>
    </row>
    <row r="28" spans="1:36" ht="42.6" customHeight="1" x14ac:dyDescent="0.25">
      <c r="A28" s="104" t="str">
        <f>'2 CONTEXTO E IDENTIFICACIÓN'!A28</f>
        <v>R20</v>
      </c>
      <c r="B28" s="105" t="str">
        <f>+'2 CONTEXTO E IDENTIFICACIÓN'!F28</f>
        <v xml:space="preserve">  </v>
      </c>
      <c r="C28" s="106" t="str">
        <f>+'3 PROBABIL E IMPACTO INHERENTE'!F28</f>
        <v/>
      </c>
      <c r="D28" s="106" t="str">
        <f>+'3 PROBABIL E IMPACTO INHERENTE'!N28</f>
        <v/>
      </c>
      <c r="E28" s="105" t="str">
        <f t="shared" si="0"/>
        <v/>
      </c>
      <c r="F28" s="107"/>
      <c r="G28" s="107"/>
      <c r="H28" s="107"/>
      <c r="I28" s="107"/>
      <c r="J28" s="107"/>
      <c r="K28" s="107"/>
      <c r="L28" s="107"/>
      <c r="M28" s="107"/>
      <c r="N28" s="107"/>
    </row>
    <row r="29" spans="1:36" ht="14.45" customHeight="1" x14ac:dyDescent="0.25">
      <c r="B29" s="87"/>
      <c r="D29" s="87"/>
      <c r="E29" s="87"/>
      <c r="F29" s="87"/>
      <c r="G29" s="87"/>
      <c r="H29" s="87"/>
      <c r="I29" s="87"/>
      <c r="J29" s="87"/>
      <c r="K29" s="87"/>
      <c r="L29" s="87"/>
      <c r="M29" s="87"/>
      <c r="N29" s="87"/>
      <c r="Y29" s="92"/>
      <c r="Z29" s="92"/>
      <c r="AA29" s="92"/>
      <c r="AB29" s="92"/>
      <c r="AC29" s="92"/>
      <c r="AD29" s="87"/>
      <c r="AE29" s="87"/>
      <c r="AF29" s="87"/>
      <c r="AG29" s="87"/>
      <c r="AH29" s="87"/>
    </row>
    <row r="30" spans="1:36" ht="39" customHeight="1" x14ac:dyDescent="0.25">
      <c r="B30" s="87"/>
      <c r="D30" s="87"/>
      <c r="E30" s="87"/>
      <c r="F30" s="87"/>
      <c r="G30" s="87"/>
      <c r="H30" s="87"/>
      <c r="I30" s="87"/>
      <c r="J30" s="87"/>
      <c r="K30" s="87"/>
      <c r="L30" s="87"/>
      <c r="M30" s="87"/>
      <c r="N30" s="87"/>
      <c r="Y30" s="92"/>
      <c r="Z30" s="92"/>
      <c r="AA30" s="92"/>
      <c r="AB30" s="92"/>
      <c r="AC30" s="92"/>
      <c r="AD30" s="87"/>
      <c r="AE30" s="87"/>
      <c r="AF30" s="87"/>
      <c r="AG30" s="87"/>
      <c r="AH30" s="87"/>
    </row>
    <row r="31" spans="1:36" ht="19.5" customHeight="1" x14ac:dyDescent="0.25">
      <c r="B31" s="87"/>
      <c r="D31" s="87"/>
      <c r="E31" s="87"/>
      <c r="F31" s="87"/>
      <c r="G31" s="87"/>
      <c r="H31" s="87"/>
      <c r="I31" s="87"/>
      <c r="J31" s="87"/>
      <c r="K31" s="87"/>
      <c r="L31" s="87"/>
      <c r="M31" s="87"/>
      <c r="N31" s="87"/>
      <c r="Y31" s="92"/>
      <c r="Z31" s="92"/>
      <c r="AA31" s="92"/>
      <c r="AB31" s="92"/>
      <c r="AC31" s="92"/>
      <c r="AD31" s="87"/>
      <c r="AE31" s="87"/>
      <c r="AF31" s="87"/>
      <c r="AG31" s="87"/>
      <c r="AH31" s="87"/>
    </row>
    <row r="32" spans="1:36" ht="19.5" customHeight="1" x14ac:dyDescent="0.25">
      <c r="B32" s="87"/>
      <c r="D32" s="87"/>
      <c r="E32" s="87"/>
      <c r="F32" s="87"/>
      <c r="G32" s="87"/>
      <c r="H32" s="87"/>
      <c r="I32" s="87"/>
      <c r="J32" s="87"/>
      <c r="K32" s="87"/>
      <c r="L32" s="87"/>
      <c r="M32" s="87"/>
      <c r="N32" s="87"/>
      <c r="Y32" s="92"/>
      <c r="Z32" s="92"/>
      <c r="AA32" s="92"/>
      <c r="AB32" s="92"/>
      <c r="AC32" s="92"/>
      <c r="AD32" s="87"/>
      <c r="AE32" s="87"/>
      <c r="AF32" s="87"/>
      <c r="AG32" s="87"/>
      <c r="AH32" s="87"/>
    </row>
    <row r="33" spans="25:29" s="87" customFormat="1" ht="19.5" customHeight="1" x14ac:dyDescent="0.25">
      <c r="Y33" s="92"/>
      <c r="Z33" s="92"/>
      <c r="AA33" s="92"/>
      <c r="AB33" s="92"/>
      <c r="AC33" s="92"/>
    </row>
    <row r="34" spans="25:29" s="87" customFormat="1" ht="19.5" customHeight="1" x14ac:dyDescent="0.25">
      <c r="Y34" s="92"/>
      <c r="Z34" s="92"/>
      <c r="AA34" s="92"/>
      <c r="AB34" s="92"/>
      <c r="AC34" s="92"/>
    </row>
    <row r="35" spans="25:29" s="87" customFormat="1" ht="19.5" customHeight="1" x14ac:dyDescent="0.25">
      <c r="Y35" s="92"/>
      <c r="Z35" s="92"/>
      <c r="AA35" s="92"/>
      <c r="AB35" s="92"/>
      <c r="AC35" s="92"/>
    </row>
  </sheetData>
  <sheetProtection sheet="1" formatCells="0" formatColumns="0" formatRows="0" sort="0" autoFilter="0" pivotTables="0"/>
  <autoFilter ref="A8:AJ8" xr:uid="{00000000-0009-0000-0000-000003000000}">
    <filterColumn colId="27" showButton="0"/>
    <filterColumn colId="28" showButton="0"/>
    <filterColumn colId="29" showButton="0"/>
    <filterColumn colId="30" showButton="0"/>
    <filterColumn colId="31" showButton="0"/>
    <filterColumn colId="32" showButton="0"/>
  </autoFilter>
  <dataConsolidate/>
  <mergeCells count="10">
    <mergeCell ref="R6:V6"/>
    <mergeCell ref="A1:A2"/>
    <mergeCell ref="C7:E7"/>
    <mergeCell ref="O9:O13"/>
    <mergeCell ref="I7:M7"/>
    <mergeCell ref="G9:G13"/>
    <mergeCell ref="B1:B2"/>
    <mergeCell ref="G6:M6"/>
    <mergeCell ref="B4:D4"/>
    <mergeCell ref="B5:D5"/>
  </mergeCells>
  <conditionalFormatting sqref="C9:C28">
    <cfRule type="cellIs" dxfId="173" priority="6" operator="equal">
      <formula>$Q$13</formula>
    </cfRule>
    <cfRule type="cellIs" dxfId="172" priority="7" operator="equal">
      <formula>$Q$12</formula>
    </cfRule>
    <cfRule type="cellIs" dxfId="171" priority="8" operator="equal">
      <formula>$Q$11</formula>
    </cfRule>
    <cfRule type="cellIs" dxfId="170" priority="9" operator="equal">
      <formula>$Q$10</formula>
    </cfRule>
    <cfRule type="cellIs" dxfId="169" priority="10" operator="equal">
      <formula>$Q$9</formula>
    </cfRule>
  </conditionalFormatting>
  <conditionalFormatting sqref="D9:D28">
    <cfRule type="cellIs" dxfId="168" priority="1" operator="equal">
      <formula>$R$8</formula>
    </cfRule>
    <cfRule type="cellIs" dxfId="167" priority="2" operator="equal">
      <formula>$S$8</formula>
    </cfRule>
    <cfRule type="cellIs" dxfId="166" priority="3" operator="equal">
      <formula>$T$8</formula>
    </cfRule>
    <cfRule type="cellIs" dxfId="165" priority="4" operator="equal">
      <formula>$U$8</formula>
    </cfRule>
    <cfRule type="cellIs" dxfId="164" priority="5" operator="equal">
      <formula>$V$8</formula>
    </cfRule>
  </conditionalFormatting>
  <conditionalFormatting sqref="E9:E28">
    <cfRule type="cellIs" dxfId="163" priority="102" operator="equal">
      <formula>$R$16</formula>
    </cfRule>
    <cfRule type="cellIs" dxfId="162" priority="103" operator="equal">
      <formula>$R$17</formula>
    </cfRule>
    <cfRule type="cellIs" dxfId="161" priority="104" operator="equal">
      <formula>$R$18</formula>
    </cfRule>
    <cfRule type="cellIs" dxfId="160" priority="105" operator="equal">
      <formula>$R$19</formula>
    </cfRule>
  </conditionalFormatting>
  <dataValidations disablePrompts="1" count="3">
    <dataValidation type="list" allowBlank="1" showInputMessage="1" showErrorMessage="1" sqref="JB9:JH16" xr:uid="{00000000-0002-0000-03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8" xr:uid="{00000000-0002-0000-0300-000001000000}"/>
    <dataValidation allowBlank="1" showInputMessage="1" showErrorMessage="1" prompt="Es la materialización del riesgo y las consecuencias de su aparición. Su escala es: 5 bajo impacto, 10 medio, 20 alto impacto._x000a_" sqref="JB8:JH8" xr:uid="{00000000-0002-0000-03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Z91"/>
  <sheetViews>
    <sheetView showGridLines="0" view="pageBreakPreview" zoomScale="70" zoomScaleNormal="10" zoomScaleSheetLayoutView="70" workbookViewId="0">
      <pane xSplit="1" ySplit="7" topLeftCell="B22" activePane="bottomRight" state="frozen"/>
      <selection pane="topRight" activeCell="B1" sqref="B1"/>
      <selection pane="bottomLeft" activeCell="A7" sqref="A7"/>
      <selection pane="bottomRight" activeCell="Q27" sqref="Q27"/>
    </sheetView>
  </sheetViews>
  <sheetFormatPr baseColWidth="10" defaultColWidth="11.42578125" defaultRowHeight="14.25" x14ac:dyDescent="0.25"/>
  <cols>
    <col min="1" max="1" width="19.42578125" style="55" customWidth="1"/>
    <col min="2" max="2" width="24.7109375" style="55" customWidth="1"/>
    <col min="3" max="3" width="15.5703125" style="55" customWidth="1"/>
    <col min="4" max="4" width="11.5703125" style="55" customWidth="1"/>
    <col min="5" max="5" width="10.140625" style="55" customWidth="1"/>
    <col min="6" max="6" width="17.5703125" style="55" customWidth="1"/>
    <col min="7" max="7" width="21.85546875" style="55" customWidth="1"/>
    <col min="8" max="8" width="31.140625" style="55" customWidth="1"/>
    <col min="9" max="9" width="40.28515625" style="350" customWidth="1"/>
    <col min="10" max="10" width="15.42578125" style="55" customWidth="1"/>
    <col min="11" max="12" width="12.140625" style="67" customWidth="1"/>
    <col min="13" max="13" width="18.85546875" style="55" customWidth="1"/>
    <col min="14" max="14" width="12.140625" style="67" customWidth="1"/>
    <col min="15" max="15" width="14.140625" style="67" customWidth="1"/>
    <col min="16" max="16" width="12.140625" style="67" customWidth="1"/>
    <col min="17" max="17" width="13" style="67" customWidth="1"/>
    <col min="18" max="18" width="13.5703125" style="329" customWidth="1"/>
    <col min="19" max="19" width="13.42578125" style="329" customWidth="1"/>
    <col min="20" max="20" width="12.7109375" style="329" customWidth="1"/>
    <col min="21" max="21" width="16.5703125" style="164" customWidth="1"/>
    <col min="22" max="22" width="14.5703125" style="164" customWidth="1"/>
    <col min="23" max="23" width="11.42578125" style="55"/>
    <col min="24" max="24" width="21.7109375" style="10" customWidth="1"/>
    <col min="25" max="25" width="7.42578125" style="10" bestFit="1" customWidth="1"/>
    <col min="26" max="26" width="8.42578125" style="10" bestFit="1" customWidth="1"/>
    <col min="27" max="16384" width="11.42578125" style="55"/>
  </cols>
  <sheetData>
    <row r="1" spans="1:26" s="51" customFormat="1" ht="24" customHeight="1" x14ac:dyDescent="0.2">
      <c r="A1" s="431"/>
      <c r="B1" s="494" t="str">
        <f>+'2 CONTEXTO E IDENTIFICACIÓN'!C1</f>
        <v>MAPA DE RIESGOS</v>
      </c>
      <c r="C1" s="50" t="str">
        <f>+'2 CONTEXTO E IDENTIFICACIÓN'!D1</f>
        <v>CÓDIGO:</v>
      </c>
      <c r="D1" s="50" t="str">
        <f>+'2 CONTEXTO E IDENTIFICACIÓN'!E1</f>
        <v>SE-FO-007</v>
      </c>
      <c r="F1" s="9"/>
      <c r="G1" s="240" t="str">
        <f>+'2 CONTEXTO E IDENTIFICACIÓN'!$G$4</f>
        <v>Elaboración o Actualización:</v>
      </c>
      <c r="H1" s="258">
        <f>+IF('2 CONTEXTO E IDENTIFICACIÓN'!$H$4="","",'2 CONTEXTO E IDENTIFICACIÓN'!$H$4)</f>
        <v>45825</v>
      </c>
      <c r="I1" s="346"/>
      <c r="J1" s="20"/>
      <c r="K1" s="20"/>
      <c r="L1" s="54"/>
      <c r="M1" s="53"/>
      <c r="N1" s="54"/>
      <c r="O1" s="54"/>
      <c r="P1" s="54"/>
      <c r="Q1" s="54"/>
      <c r="R1" s="321"/>
      <c r="S1" s="54"/>
      <c r="T1" s="54"/>
      <c r="U1" s="164"/>
      <c r="V1" s="164"/>
      <c r="W1" s="55"/>
      <c r="X1" s="10"/>
      <c r="Y1" s="10"/>
      <c r="Z1" s="10"/>
    </row>
    <row r="2" spans="1:26" s="51" customFormat="1" ht="24" customHeight="1" x14ac:dyDescent="0.2">
      <c r="A2" s="431"/>
      <c r="B2" s="495"/>
      <c r="C2" s="50" t="str">
        <f>+'2 CONTEXTO E IDENTIFICACIÓN'!D2</f>
        <v>VERSIÓN:</v>
      </c>
      <c r="D2" s="50" t="str">
        <f>+'2 CONTEXTO E IDENTIFICACIÓN'!E2</f>
        <v>12</v>
      </c>
      <c r="G2" s="243" t="str">
        <f>+'2 CONTEXTO E IDENTIFICACIÓN'!$E$5</f>
        <v>Vigencia del:</v>
      </c>
      <c r="H2" s="241">
        <f>+IF('2 CONTEXTO E IDENTIFICACIÓN'!$F$5="","",'2 CONTEXTO E IDENTIFICACIÓN'!$F$5)</f>
        <v>46024</v>
      </c>
      <c r="I2" s="242" t="s">
        <v>111</v>
      </c>
      <c r="J2" s="239">
        <f>+IF('2 CONTEXTO E IDENTIFICACIÓN'!$H$5="","",'2 CONTEXTO E IDENTIFICACIÓN'!$H$5)</f>
        <v>46387</v>
      </c>
      <c r="L2" s="57"/>
      <c r="M2" s="56"/>
      <c r="N2" s="57"/>
      <c r="O2" s="57"/>
      <c r="P2" s="57"/>
      <c r="Q2" s="57"/>
      <c r="R2" s="321"/>
      <c r="S2" s="54"/>
      <c r="T2" s="324"/>
      <c r="U2" s="164"/>
      <c r="V2" s="320"/>
      <c r="W2" s="55"/>
      <c r="X2" s="9"/>
      <c r="Y2" s="9"/>
      <c r="Z2" s="9"/>
    </row>
    <row r="3" spans="1:26" s="51" customFormat="1" ht="15.75" thickBot="1" x14ac:dyDescent="0.25">
      <c r="A3" s="19" t="s">
        <v>158</v>
      </c>
      <c r="B3" s="433" t="str">
        <f>+IF('2 CONTEXTO E IDENTIFICACIÓN'!$C$4="","",'2 CONTEXTO E IDENTIFICACIÓN'!$C$4)</f>
        <v>Beneficencia del Valle del Cauca</v>
      </c>
      <c r="C3" s="433"/>
      <c r="D3" s="433"/>
      <c r="E3" s="58"/>
      <c r="G3" s="58"/>
      <c r="H3" s="58"/>
      <c r="I3" s="347"/>
      <c r="J3" s="58"/>
      <c r="K3" s="59"/>
      <c r="L3" s="59"/>
      <c r="M3" s="58"/>
      <c r="N3" s="59"/>
      <c r="O3" s="59"/>
      <c r="P3" s="59"/>
      <c r="Q3" s="59"/>
      <c r="R3" s="325"/>
      <c r="S3" s="325"/>
      <c r="T3" s="325"/>
      <c r="U3" s="164"/>
      <c r="V3" s="164"/>
      <c r="W3" s="55"/>
      <c r="X3" s="9"/>
      <c r="Y3" s="9"/>
      <c r="Z3" s="9"/>
    </row>
    <row r="4" spans="1:26" s="61" customFormat="1" ht="16.5" customHeight="1" x14ac:dyDescent="0.25">
      <c r="A4" s="19" t="s">
        <v>156</v>
      </c>
      <c r="B4" s="433" t="str">
        <f>+IF('2 CONTEXTO E IDENTIFICACIÓN'!$E$4="","",'2 CONTEXTO E IDENTIFICACIÓN'!$E$4)</f>
        <v>SEGUIMIENTO Y EVALUACIÓN</v>
      </c>
      <c r="C4" s="434"/>
      <c r="D4" s="434"/>
      <c r="E4" s="60" t="s">
        <v>44</v>
      </c>
      <c r="F4" s="56" t="s">
        <v>45</v>
      </c>
      <c r="G4" s="60"/>
      <c r="H4" s="60"/>
      <c r="I4" s="348"/>
      <c r="R4" s="491" t="s">
        <v>200</v>
      </c>
      <c r="S4" s="491" t="s">
        <v>201</v>
      </c>
      <c r="T4" s="491" t="s">
        <v>202</v>
      </c>
      <c r="U4" s="164"/>
      <c r="V4" s="164"/>
      <c r="W4" s="55"/>
      <c r="X4" s="424" t="s">
        <v>270</v>
      </c>
      <c r="Y4" s="425"/>
      <c r="Z4" s="426"/>
    </row>
    <row r="5" spans="1:26" s="61" customFormat="1" ht="16.5" customHeight="1" x14ac:dyDescent="0.25">
      <c r="A5" s="247"/>
      <c r="B5" s="246"/>
      <c r="C5" s="246"/>
      <c r="D5" s="164"/>
      <c r="E5" s="60"/>
      <c r="F5" s="60"/>
      <c r="G5" s="60"/>
      <c r="H5" s="60"/>
      <c r="I5" s="348"/>
      <c r="J5" s="497" t="s">
        <v>110</v>
      </c>
      <c r="K5" s="497"/>
      <c r="L5" s="497"/>
      <c r="M5" s="497"/>
      <c r="N5" s="497"/>
      <c r="O5" s="497"/>
      <c r="P5" s="497"/>
      <c r="Q5" s="497"/>
      <c r="R5" s="492"/>
      <c r="S5" s="492"/>
      <c r="T5" s="492"/>
      <c r="U5" s="164"/>
      <c r="V5" s="164"/>
      <c r="W5" s="55"/>
      <c r="X5" s="28" t="s">
        <v>52</v>
      </c>
      <c r="Y5" s="29" t="s">
        <v>271</v>
      </c>
      <c r="Z5" s="30" t="s">
        <v>272</v>
      </c>
    </row>
    <row r="6" spans="1:26" ht="29.25" customHeight="1" x14ac:dyDescent="0.25">
      <c r="A6" s="489" t="s">
        <v>196</v>
      </c>
      <c r="B6" s="489" t="s">
        <v>195</v>
      </c>
      <c r="C6" s="489" t="s">
        <v>115</v>
      </c>
      <c r="D6" s="489" t="s">
        <v>116</v>
      </c>
      <c r="E6" s="498" t="s">
        <v>112</v>
      </c>
      <c r="F6" s="503" t="s">
        <v>174</v>
      </c>
      <c r="G6" s="504"/>
      <c r="H6" s="498"/>
      <c r="I6" s="349"/>
      <c r="J6" s="500" t="s">
        <v>105</v>
      </c>
      <c r="K6" s="501"/>
      <c r="L6" s="501"/>
      <c r="M6" s="501"/>
      <c r="N6" s="502"/>
      <c r="O6" s="500" t="s">
        <v>109</v>
      </c>
      <c r="P6" s="501"/>
      <c r="Q6" s="502"/>
      <c r="R6" s="493"/>
      <c r="S6" s="493"/>
      <c r="T6" s="493"/>
      <c r="X6" s="33" t="s">
        <v>55</v>
      </c>
      <c r="Y6" s="36">
        <v>0.01</v>
      </c>
      <c r="Z6" s="35">
        <v>0.2</v>
      </c>
    </row>
    <row r="7" spans="1:26" s="49" customFormat="1" ht="72" thickBot="1" x14ac:dyDescent="0.3">
      <c r="A7" s="496"/>
      <c r="B7" s="496"/>
      <c r="C7" s="490"/>
      <c r="D7" s="490"/>
      <c r="E7" s="499"/>
      <c r="F7" s="62" t="s">
        <v>273</v>
      </c>
      <c r="G7" s="163" t="s">
        <v>175</v>
      </c>
      <c r="H7" s="163" t="s">
        <v>176</v>
      </c>
      <c r="I7" s="163" t="s">
        <v>267</v>
      </c>
      <c r="J7" s="62" t="s">
        <v>90</v>
      </c>
      <c r="K7" s="63" t="s">
        <v>91</v>
      </c>
      <c r="L7" s="63" t="s">
        <v>114</v>
      </c>
      <c r="M7" s="62" t="s">
        <v>92</v>
      </c>
      <c r="N7" s="63" t="s">
        <v>93</v>
      </c>
      <c r="O7" s="63" t="s">
        <v>97</v>
      </c>
      <c r="P7" s="63" t="s">
        <v>3</v>
      </c>
      <c r="Q7" s="63" t="s">
        <v>102</v>
      </c>
      <c r="R7" s="63" t="s">
        <v>113</v>
      </c>
      <c r="S7" s="63" t="s">
        <v>117</v>
      </c>
      <c r="T7" s="314" t="s">
        <v>10</v>
      </c>
      <c r="U7" s="63" t="s">
        <v>268</v>
      </c>
      <c r="V7" s="63" t="s">
        <v>269</v>
      </c>
      <c r="X7" s="38" t="s">
        <v>57</v>
      </c>
      <c r="Y7" s="36">
        <v>0.21</v>
      </c>
      <c r="Z7" s="35">
        <v>0.4</v>
      </c>
    </row>
    <row r="8" spans="1:26" ht="76.5" customHeight="1" x14ac:dyDescent="0.25">
      <c r="A8" s="453" t="str">
        <f>'2 CONTEXTO E IDENTIFICACIÓN'!A9</f>
        <v>R1</v>
      </c>
      <c r="B8" s="456" t="str">
        <f>+'2 CONTEXTO E IDENTIFICACIÓN'!F9</f>
        <v xml:space="preserve">Posibilidad de pérdida económica y reputacional derivada de investigaciones disciplinarias y eventuales sanciones por parte de los entes de control, como consecuencias de influencias indebidas  y abuso de poder de la Alta Gerencia que afecten la independencia administrativa de la Oficina de Control en el desarrollo de auditorías, seguimientos y evaluaciones. </v>
      </c>
      <c r="C8" s="459">
        <f>+'3 PROBABIL E IMPACTO INHERENTE'!E9</f>
        <v>0.6</v>
      </c>
      <c r="D8" s="462">
        <f>+'3 PROBABIL E IMPACTO INHERENTE'!M9</f>
        <v>0.8</v>
      </c>
      <c r="E8" s="68">
        <v>1</v>
      </c>
      <c r="F8" s="335" t="s">
        <v>308</v>
      </c>
      <c r="G8" s="335" t="s">
        <v>309</v>
      </c>
      <c r="H8" s="335" t="s">
        <v>324</v>
      </c>
      <c r="I8" s="339" t="str">
        <f>+CONCATENATE(F8," ",G8," ",H8)</f>
        <v>El director de control interno notificará mediante oficio, la independencia administrativa, técnica y funcional de la Oficina de Control Interno, conforme a la normatividad vigente.</v>
      </c>
      <c r="J8" s="5" t="s">
        <v>108</v>
      </c>
      <c r="K8" s="64">
        <f>+IF(J8='11 FORMULAS'!$E$4,'11 FORMULAS'!$F$4,IF(J8='11 FORMULAS'!$E$5,'11 FORMULAS'!$F$5,IF(J8='11 FORMULAS'!$E$6,'11 FORMULAS'!$F$6,"")))</f>
        <v>0.1</v>
      </c>
      <c r="L8" s="64" t="str">
        <f>+IF(OR(J8='11 FORMULAS'!$O$4,J8='11 FORMULAS'!$O$5),'11 FORMULAS'!$P$5,IF(J8='11 FORMULAS'!$O$6,'11 FORMULAS'!$P$6,""))</f>
        <v>Impacto</v>
      </c>
      <c r="M8" s="5" t="s">
        <v>95</v>
      </c>
      <c r="N8" s="64">
        <f>+IF(M8='11 FORMULAS'!$H$4,'11 FORMULAS'!$I$4,IF(M8='11 FORMULAS'!$H$5,'11 FORMULAS'!$I$5,""))</f>
        <v>0.15</v>
      </c>
      <c r="O8" s="6" t="s">
        <v>98</v>
      </c>
      <c r="P8" s="6" t="s">
        <v>101</v>
      </c>
      <c r="Q8" s="6" t="s">
        <v>103</v>
      </c>
      <c r="R8" s="326">
        <f>+IFERROR(K8+N8,"")</f>
        <v>0.25</v>
      </c>
      <c r="S8" s="326">
        <f>IF(L8='11 FORMULAS'!$P$5,C8-(C8*R8),C8)</f>
        <v>0.6</v>
      </c>
      <c r="T8" s="326">
        <f>IF(L8='11 FORMULAS'!$P$6,D8-(D8*R8),D8)</f>
        <v>0.60000000000000009</v>
      </c>
      <c r="U8" s="471">
        <f>+IF(S11="","",S11)</f>
        <v>0.252</v>
      </c>
      <c r="V8" s="474">
        <f>+IF(T11="","",T11)</f>
        <v>0.45000000000000007</v>
      </c>
      <c r="X8" s="41" t="s">
        <v>59</v>
      </c>
      <c r="Y8" s="36">
        <v>0.41</v>
      </c>
      <c r="Z8" s="35">
        <v>0.6</v>
      </c>
    </row>
    <row r="9" spans="1:26" ht="108.75" customHeight="1" x14ac:dyDescent="0.25">
      <c r="A9" s="454"/>
      <c r="B9" s="457"/>
      <c r="C9" s="460"/>
      <c r="D9" s="463"/>
      <c r="E9" s="69">
        <v>2</v>
      </c>
      <c r="F9" s="336" t="s">
        <v>308</v>
      </c>
      <c r="G9" s="336" t="s">
        <v>325</v>
      </c>
      <c r="H9" s="336" t="s">
        <v>326</v>
      </c>
      <c r="I9" s="340" t="str">
        <f t="shared" ref="I9:I43" si="0">+CONCATENATE(F9," ",G9," ",H9)</f>
        <v xml:space="preserve">El director de control interno establecerá un procedimiento documentado que garantice que la programación, ejecución y comunicación de auditorías, seguimientos y evaluaciones sea definida exclusivamente por la Oficina de Control Interno </v>
      </c>
      <c r="J9" s="1" t="s">
        <v>106</v>
      </c>
      <c r="K9" s="65">
        <f>+IF(J9='11 FORMULAS'!$E$4,'11 FORMULAS'!$F$4,IF(J9='11 FORMULAS'!$E$5,'11 FORMULAS'!$F$5,IF(J9='11 FORMULAS'!$E$6,'11 FORMULAS'!$F$6,"")))</f>
        <v>0.25</v>
      </c>
      <c r="L9" s="65" t="str">
        <f>+IF(OR(J9='11 FORMULAS'!$O$4,J9='11 FORMULAS'!$O$5),'11 FORMULAS'!$P$5,IF(J9='11 FORMULAS'!$O$6,'11 FORMULAS'!$P$6,""))</f>
        <v>Probabilidad</v>
      </c>
      <c r="M9" s="1" t="s">
        <v>95</v>
      </c>
      <c r="N9" s="65">
        <f>+IF(M9='11 FORMULAS'!$H$4,'11 FORMULAS'!$I$4,IF(M9='11 FORMULAS'!$H$5,'11 FORMULAS'!$I$5,""))</f>
        <v>0.15</v>
      </c>
      <c r="O9" s="4" t="s">
        <v>99</v>
      </c>
      <c r="P9" s="4" t="s">
        <v>100</v>
      </c>
      <c r="Q9" s="4" t="s">
        <v>104</v>
      </c>
      <c r="R9" s="327">
        <f t="shared" ref="R9:R11" si="1">+IFERROR(K9+N9,"")</f>
        <v>0.4</v>
      </c>
      <c r="S9" s="327">
        <f>IF(L9='11 FORMULAS'!$P$5,S8-(S8*R9),S8)</f>
        <v>0.36</v>
      </c>
      <c r="T9" s="327">
        <f>IF(L9='11 FORMULAS'!$P$6,T8-(T8*R9),T8)</f>
        <v>0.60000000000000009</v>
      </c>
      <c r="U9" s="472"/>
      <c r="V9" s="475"/>
      <c r="X9" s="42" t="s">
        <v>61</v>
      </c>
      <c r="Y9" s="36">
        <v>0.61</v>
      </c>
      <c r="Z9" s="35">
        <v>0.8</v>
      </c>
    </row>
    <row r="10" spans="1:26" ht="114" customHeight="1" x14ac:dyDescent="0.25">
      <c r="A10" s="454"/>
      <c r="B10" s="457"/>
      <c r="C10" s="460"/>
      <c r="D10" s="463"/>
      <c r="E10" s="69">
        <v>3</v>
      </c>
      <c r="F10" s="337" t="s">
        <v>308</v>
      </c>
      <c r="G10" s="337" t="s">
        <v>309</v>
      </c>
      <c r="H10" s="337" t="s">
        <v>327</v>
      </c>
      <c r="I10" s="340" t="str">
        <f t="shared" si="0"/>
        <v>El director de control interno notificará mediante oficio, a la Alta Gerencia y a los Comités Institucionales de Coordinación de Control Interno y de Gestión y Desempeño cualquier situación que pueda afectar la independencia del ejercicio auditor.</v>
      </c>
      <c r="J10" s="1" t="s">
        <v>107</v>
      </c>
      <c r="K10" s="65">
        <f>+IF(J10='11 FORMULAS'!$E$4,'11 FORMULAS'!$F$4,IF(J10='11 FORMULAS'!$E$5,'11 FORMULAS'!$F$5,IF(J10='11 FORMULAS'!$E$6,'11 FORMULAS'!$F$6,"")))</f>
        <v>0.15</v>
      </c>
      <c r="L10" s="65" t="str">
        <f>+IF(OR(J10='11 FORMULAS'!$O$4,J10='11 FORMULAS'!$O$5),'11 FORMULAS'!$P$5,IF(J10='11 FORMULAS'!$O$6,'11 FORMULAS'!$P$6,""))</f>
        <v>Probabilidad</v>
      </c>
      <c r="M10" s="1" t="s">
        <v>95</v>
      </c>
      <c r="N10" s="65">
        <f>+IF(M10='11 FORMULAS'!$H$4,'11 FORMULAS'!$I$4,IF(M10='11 FORMULAS'!$H$5,'11 FORMULAS'!$I$5,""))</f>
        <v>0.15</v>
      </c>
      <c r="O10" s="4" t="s">
        <v>98</v>
      </c>
      <c r="P10" s="4" t="s">
        <v>100</v>
      </c>
      <c r="Q10" s="4" t="s">
        <v>103</v>
      </c>
      <c r="R10" s="327">
        <f>+IFERROR(K10+N10,"")</f>
        <v>0.3</v>
      </c>
      <c r="S10" s="327">
        <f>IF(L10='11 FORMULAS'!$P$5,S9-(S9*R10),S9)</f>
        <v>0.252</v>
      </c>
      <c r="T10" s="327">
        <f>IF(L10='11 FORMULAS'!$P$6,T9-(T9*R10),T9)</f>
        <v>0.60000000000000009</v>
      </c>
      <c r="U10" s="472"/>
      <c r="V10" s="475"/>
      <c r="X10" s="43" t="s">
        <v>62</v>
      </c>
      <c r="Y10" s="36">
        <v>0.81</v>
      </c>
      <c r="Z10" s="35">
        <v>1</v>
      </c>
    </row>
    <row r="11" spans="1:26" ht="103.5" customHeight="1" thickBot="1" x14ac:dyDescent="0.3">
      <c r="A11" s="454"/>
      <c r="B11" s="457"/>
      <c r="C11" s="460"/>
      <c r="D11" s="463"/>
      <c r="E11" s="70">
        <v>4</v>
      </c>
      <c r="F11" s="336" t="s">
        <v>308</v>
      </c>
      <c r="G11" s="338" t="s">
        <v>313</v>
      </c>
      <c r="H11" s="338" t="s">
        <v>328</v>
      </c>
      <c r="I11" s="341" t="str">
        <f t="shared" si="0"/>
        <v>El director de control interno socializará periódicamente en los comités institucionales el Plan Anual de Auditorías, Seguimientos y Evaluaciones, así como sus resultados, dejando trazabilidad de las decisiones adoptadas.</v>
      </c>
      <c r="J11" s="7" t="s">
        <v>108</v>
      </c>
      <c r="K11" s="66">
        <f>+IF(J11='11 FORMULAS'!$E$4,'11 FORMULAS'!$F$4,IF(J11='11 FORMULAS'!$E$5,'11 FORMULAS'!$F$5,IF(J11='11 FORMULAS'!$E$6,'11 FORMULAS'!$F$6,"")))</f>
        <v>0.1</v>
      </c>
      <c r="L11" s="66" t="str">
        <f>+IF(OR(J11='11 FORMULAS'!$O$4,J11='11 FORMULAS'!$O$5),'11 FORMULAS'!$P$5,IF(J11='11 FORMULAS'!$O$6,'11 FORMULAS'!$P$6,""))</f>
        <v>Impacto</v>
      </c>
      <c r="M11" s="7" t="s">
        <v>95</v>
      </c>
      <c r="N11" s="66">
        <f>+IF(M11='11 FORMULAS'!$H$4,'11 FORMULAS'!$I$4,IF(M11='11 FORMULAS'!$H$5,'11 FORMULAS'!$I$5,""))</f>
        <v>0.15</v>
      </c>
      <c r="O11" s="8" t="s">
        <v>98</v>
      </c>
      <c r="P11" s="8" t="s">
        <v>100</v>
      </c>
      <c r="Q11" s="8" t="s">
        <v>103</v>
      </c>
      <c r="R11" s="328">
        <f t="shared" si="1"/>
        <v>0.25</v>
      </c>
      <c r="S11" s="328">
        <f>IF(L11='11 FORMULAS'!$P$5,S10-(S10*R11),S10)</f>
        <v>0.252</v>
      </c>
      <c r="T11" s="328">
        <f>IF(L11='11 FORMULAS'!$P$6,T10-(T10*R11),T10)</f>
        <v>0.45000000000000007</v>
      </c>
      <c r="U11" s="472"/>
      <c r="V11" s="475"/>
      <c r="X11" s="44"/>
      <c r="Y11" s="45"/>
      <c r="Z11" s="46"/>
    </row>
    <row r="12" spans="1:26" ht="75" customHeight="1" thickBot="1" x14ac:dyDescent="0.3">
      <c r="A12" s="455"/>
      <c r="B12" s="458"/>
      <c r="C12" s="461"/>
      <c r="D12" s="464"/>
      <c r="E12" s="351">
        <v>5</v>
      </c>
      <c r="F12" s="336" t="s">
        <v>308</v>
      </c>
      <c r="G12" s="352" t="s">
        <v>329</v>
      </c>
      <c r="H12" s="352" t="s">
        <v>330</v>
      </c>
      <c r="I12" s="341" t="str">
        <f t="shared" si="0"/>
        <v>El director de control interno mantendrá  evidencia documental de todas las actuaciones de la Oficina de Control Interno, garantizando la trazabilidad y transparencia del proceso auditor.</v>
      </c>
      <c r="J12" s="353" t="s">
        <v>108</v>
      </c>
      <c r="K12" s="66">
        <f>+IF(J12='11 FORMULAS'!$E$4,'11 FORMULAS'!$F$4,IF(J12='11 FORMULAS'!$E$5,'11 FORMULAS'!$F$5,IF(J12='11 FORMULAS'!$E$6,'11 FORMULAS'!$F$6,"")))</f>
        <v>0.1</v>
      </c>
      <c r="L12" s="66" t="str">
        <f>+IF(OR(J12='11 FORMULAS'!$O$4,J12='11 FORMULAS'!$O$5),'11 FORMULAS'!$P$5,IF(J12='11 FORMULAS'!$O$6,'11 FORMULAS'!$P$6,""))</f>
        <v>Impacto</v>
      </c>
      <c r="M12" s="353" t="s">
        <v>95</v>
      </c>
      <c r="N12" s="66">
        <f>+IF(M12='11 FORMULAS'!$H$4,'11 FORMULAS'!$I$4,IF(M12='11 FORMULAS'!$H$5,'11 FORMULAS'!$I$5,""))</f>
        <v>0.15</v>
      </c>
      <c r="O12" s="354" t="s">
        <v>98</v>
      </c>
      <c r="P12" s="354" t="s">
        <v>100</v>
      </c>
      <c r="Q12" s="354" t="s">
        <v>103</v>
      </c>
      <c r="R12" s="328">
        <f t="shared" ref="R12" si="2">+IFERROR(K12+N12,"")</f>
        <v>0.25</v>
      </c>
      <c r="S12" s="328">
        <f>IF(L12='11 FORMULAS'!$P$5,S11-(S11*R12),S11)</f>
        <v>0.252</v>
      </c>
      <c r="T12" s="328">
        <f>IF(L12='11 FORMULAS'!$P$6,T11-(T11*R12),T11)</f>
        <v>0.33750000000000002</v>
      </c>
      <c r="U12" s="473"/>
      <c r="V12" s="476"/>
    </row>
    <row r="13" spans="1:26" ht="92.25" customHeight="1" thickBot="1" x14ac:dyDescent="0.3">
      <c r="A13" s="453" t="str">
        <f>'2 CONTEXTO E IDENTIFICACIÓN'!A10</f>
        <v>R2</v>
      </c>
      <c r="B13" s="456" t="str">
        <f>+'2 CONTEXTO E IDENTIFICACIÓN'!F10</f>
        <v>Posibilidad de pérdida reputacional por el debilitamiento del Sistema de Control Interno, ocasionado por el incumplimiento en la ejecución del Plan Anual de Auditorías, Seguimientos y Evaluaciones, debido a la falta de personal profesional auditor con las competencias requeridas.</v>
      </c>
      <c r="C13" s="459">
        <f>+'3 PROBABIL E IMPACTO INHERENTE'!E10</f>
        <v>0.6</v>
      </c>
      <c r="D13" s="462">
        <f>+'3 PROBABIL E IMPACTO INHERENTE'!M10</f>
        <v>0.6</v>
      </c>
      <c r="E13" s="68">
        <v>1</v>
      </c>
      <c r="F13" s="336" t="s">
        <v>308</v>
      </c>
      <c r="G13" s="335" t="s">
        <v>331</v>
      </c>
      <c r="H13" s="335" t="s">
        <v>332</v>
      </c>
      <c r="I13" s="341" t="str">
        <f t="shared" si="0"/>
        <v>El director de control interno verificará que en los estudios previos de contratación se incluyan de manera expresa las actividades macro del Plan Anual de Auditorías, Seguimientos y Evaluaciones.</v>
      </c>
      <c r="J13" s="5" t="s">
        <v>106</v>
      </c>
      <c r="K13" s="64">
        <f>+IF(J13='11 FORMULAS'!$E$4,'11 FORMULAS'!$F$4,IF(J13='11 FORMULAS'!$E$5,'11 FORMULAS'!$F$5,IF(J13='11 FORMULAS'!$E$6,'11 FORMULAS'!$F$6,"")))</f>
        <v>0.25</v>
      </c>
      <c r="L13" s="64" t="str">
        <f>+IF(OR(J13='11 FORMULAS'!$O$4,J13='11 FORMULAS'!$O$5),'11 FORMULAS'!$P$5,IF(J13='11 FORMULAS'!$O$6,'11 FORMULAS'!$P$6,""))</f>
        <v>Probabilidad</v>
      </c>
      <c r="M13" s="5" t="s">
        <v>95</v>
      </c>
      <c r="N13" s="64">
        <f>+IF(M13='11 FORMULAS'!$H$4,'11 FORMULAS'!$I$4,IF(M13='11 FORMULAS'!$H$5,'11 FORMULAS'!$I$5,""))</f>
        <v>0.15</v>
      </c>
      <c r="O13" s="6" t="s">
        <v>98</v>
      </c>
      <c r="P13" s="6" t="s">
        <v>100</v>
      </c>
      <c r="Q13" s="6" t="s">
        <v>103</v>
      </c>
      <c r="R13" s="326">
        <f>+IFERROR(K13+N13,"")</f>
        <v>0.4</v>
      </c>
      <c r="S13" s="326">
        <f>IF(L13='11 FORMULAS'!$P$5,C13-(C13*R13),C13)</f>
        <v>0.36</v>
      </c>
      <c r="T13" s="326">
        <f>IF(L13='11 FORMULAS'!$P$6,D13-(D13*R13),D13)</f>
        <v>0.6</v>
      </c>
      <c r="U13" s="471">
        <f>+IF(S16="","",S16)</f>
        <v>7.7759999999999996E-2</v>
      </c>
      <c r="V13" s="474">
        <f>+IF(T16="","",T16)</f>
        <v>0.6</v>
      </c>
      <c r="X13" s="322"/>
      <c r="Y13" s="323"/>
      <c r="Z13" s="323"/>
    </row>
    <row r="14" spans="1:26" ht="78" customHeight="1" thickBot="1" x14ac:dyDescent="0.3">
      <c r="A14" s="454"/>
      <c r="B14" s="457"/>
      <c r="C14" s="460"/>
      <c r="D14" s="463"/>
      <c r="E14" s="69">
        <v>2</v>
      </c>
      <c r="F14" s="336" t="s">
        <v>308</v>
      </c>
      <c r="G14" s="336" t="s">
        <v>310</v>
      </c>
      <c r="H14" s="336" t="s">
        <v>333</v>
      </c>
      <c r="I14" s="341" t="str">
        <f t="shared" si="0"/>
        <v>El director de control interno revisará y validar las hojas de vida del personal auditor, asegurando el cumplimiento del perfil, certificaciones y competencias requeridas.</v>
      </c>
      <c r="J14" s="1" t="s">
        <v>106</v>
      </c>
      <c r="K14" s="65">
        <f>+IF(J14='11 FORMULAS'!$E$4,'11 FORMULAS'!$F$4,IF(J14='11 FORMULAS'!$E$5,'11 FORMULAS'!$F$5,IF(J14='11 FORMULAS'!$E$6,'11 FORMULAS'!$F$6,"")))</f>
        <v>0.25</v>
      </c>
      <c r="L14" s="65" t="str">
        <f>+IF(OR(J14='11 FORMULAS'!$O$4,J14='11 FORMULAS'!$O$5),'11 FORMULAS'!$P$5,IF(J14='11 FORMULAS'!$O$6,'11 FORMULAS'!$P$6,""))</f>
        <v>Probabilidad</v>
      </c>
      <c r="M14" s="1" t="s">
        <v>95</v>
      </c>
      <c r="N14" s="65">
        <f>+IF(M14='11 FORMULAS'!$H$4,'11 FORMULAS'!$I$4,IF(M14='11 FORMULAS'!$H$5,'11 FORMULAS'!$I$5,""))</f>
        <v>0.15</v>
      </c>
      <c r="O14" s="4" t="s">
        <v>98</v>
      </c>
      <c r="P14" s="4" t="s">
        <v>100</v>
      </c>
      <c r="Q14" s="4" t="s">
        <v>103</v>
      </c>
      <c r="R14" s="327">
        <f t="shared" ref="R14" si="3">+IFERROR(K14+N14,"")</f>
        <v>0.4</v>
      </c>
      <c r="S14" s="327">
        <f>IF(L14='11 FORMULAS'!$P$5,S13-(S13*R14),S13)</f>
        <v>0.216</v>
      </c>
      <c r="T14" s="327">
        <f>IF(L14='11 FORMULAS'!$P$6,T13-(T13*R14),T13)</f>
        <v>0.6</v>
      </c>
      <c r="U14" s="472"/>
      <c r="V14" s="475"/>
      <c r="X14" s="322"/>
      <c r="Y14" s="323"/>
      <c r="Z14" s="323"/>
    </row>
    <row r="15" spans="1:26" ht="75" customHeight="1" thickBot="1" x14ac:dyDescent="0.3">
      <c r="A15" s="454"/>
      <c r="B15" s="457"/>
      <c r="C15" s="460"/>
      <c r="D15" s="463"/>
      <c r="E15" s="69">
        <v>3</v>
      </c>
      <c r="F15" s="336" t="s">
        <v>308</v>
      </c>
      <c r="G15" s="336" t="s">
        <v>309</v>
      </c>
      <c r="H15" s="336" t="s">
        <v>334</v>
      </c>
      <c r="I15" s="341" t="str">
        <f t="shared" si="0"/>
        <v>El director de control interno notificará oportunamente al Representante Legal cuando el personal seleccionado no cumpla con el perfil de auditor definido.</v>
      </c>
      <c r="J15" s="1" t="s">
        <v>106</v>
      </c>
      <c r="K15" s="65">
        <f>+IF(J15='11 FORMULAS'!$E$4,'11 FORMULAS'!$F$4,IF(J15='11 FORMULAS'!$E$5,'11 FORMULAS'!$F$5,IF(J15='11 FORMULAS'!$E$6,'11 FORMULAS'!$F$6,"")))</f>
        <v>0.25</v>
      </c>
      <c r="L15" s="65" t="str">
        <f>+IF(OR(J15='11 FORMULAS'!$O$4,J15='11 FORMULAS'!$O$5),'11 FORMULAS'!$P$5,IF(J15='11 FORMULAS'!$O$6,'11 FORMULAS'!$P$6,""))</f>
        <v>Probabilidad</v>
      </c>
      <c r="M15" s="1" t="s">
        <v>95</v>
      </c>
      <c r="N15" s="65">
        <f>+IF(M15='11 FORMULAS'!$H$4,'11 FORMULAS'!$I$4,IF(M15='11 FORMULAS'!$H$5,'11 FORMULAS'!$I$5,""))</f>
        <v>0.15</v>
      </c>
      <c r="O15" s="4" t="s">
        <v>99</v>
      </c>
      <c r="P15" s="4" t="s">
        <v>100</v>
      </c>
      <c r="Q15" s="4" t="s">
        <v>104</v>
      </c>
      <c r="R15" s="327">
        <f>+IFERROR(K15+N15,"")</f>
        <v>0.4</v>
      </c>
      <c r="S15" s="327">
        <f>IF(L15='11 FORMULAS'!$P$5,S14-(S14*R15),S14)</f>
        <v>0.12959999999999999</v>
      </c>
      <c r="T15" s="327">
        <f>IF(L15='11 FORMULAS'!$P$6,T14-(T14*R15),T14)</f>
        <v>0.6</v>
      </c>
      <c r="U15" s="472"/>
      <c r="V15" s="475"/>
      <c r="X15" s="322"/>
      <c r="Y15" s="323"/>
      <c r="Z15" s="323"/>
    </row>
    <row r="16" spans="1:26" ht="87.75" customHeight="1" thickBot="1" x14ac:dyDescent="0.3">
      <c r="A16" s="454"/>
      <c r="B16" s="457"/>
      <c r="C16" s="460"/>
      <c r="D16" s="463"/>
      <c r="E16" s="70">
        <v>4</v>
      </c>
      <c r="F16" s="336" t="s">
        <v>308</v>
      </c>
      <c r="G16" s="338" t="s">
        <v>335</v>
      </c>
      <c r="H16" s="338" t="s">
        <v>336</v>
      </c>
      <c r="I16" s="341" t="str">
        <f t="shared" si="0"/>
        <v>El director de control interno gestionará la no renovación de contratos de prestación de servicios cuando se evidencie incumplimiento del perfil o de las competencias técnicas exigidas.</v>
      </c>
      <c r="J16" s="7" t="s">
        <v>106</v>
      </c>
      <c r="K16" s="66">
        <f>+IF(J16='11 FORMULAS'!$E$4,'11 FORMULAS'!$F$4,IF(J16='11 FORMULAS'!$E$5,'11 FORMULAS'!$F$5,IF(J16='11 FORMULAS'!$E$6,'11 FORMULAS'!$F$6,"")))</f>
        <v>0.25</v>
      </c>
      <c r="L16" s="66" t="str">
        <f>+IF(OR(J16='11 FORMULAS'!$O$4,J16='11 FORMULAS'!$O$5),'11 FORMULAS'!$P$5,IF(J16='11 FORMULAS'!$O$6,'11 FORMULAS'!$P$6,""))</f>
        <v>Probabilidad</v>
      </c>
      <c r="M16" s="7" t="s">
        <v>95</v>
      </c>
      <c r="N16" s="66">
        <f>+IF(M16='11 FORMULAS'!$H$4,'11 FORMULAS'!$I$4,IF(M16='11 FORMULAS'!$H$5,'11 FORMULAS'!$I$5,""))</f>
        <v>0.15</v>
      </c>
      <c r="O16" s="8" t="s">
        <v>98</v>
      </c>
      <c r="P16" s="8" t="s">
        <v>100</v>
      </c>
      <c r="Q16" s="8" t="s">
        <v>103</v>
      </c>
      <c r="R16" s="328">
        <f t="shared" ref="R16" si="4">+IFERROR(K16+N16,"")</f>
        <v>0.4</v>
      </c>
      <c r="S16" s="328">
        <f>IF(L16='11 FORMULAS'!$P$5,S15-(S15*R16),S15)</f>
        <v>7.7759999999999996E-2</v>
      </c>
      <c r="T16" s="328">
        <f>IF(L16='11 FORMULAS'!$P$6,T15-(T15*R16),T15)</f>
        <v>0.6</v>
      </c>
      <c r="U16" s="472"/>
      <c r="V16" s="475"/>
    </row>
    <row r="17" spans="1:26" ht="80.25" customHeight="1" thickBot="1" x14ac:dyDescent="0.3">
      <c r="A17" s="455"/>
      <c r="B17" s="458"/>
      <c r="C17" s="461"/>
      <c r="D17" s="464"/>
      <c r="E17" s="351">
        <v>5</v>
      </c>
      <c r="F17" s="336" t="s">
        <v>308</v>
      </c>
      <c r="G17" s="352" t="s">
        <v>337</v>
      </c>
      <c r="H17" s="352" t="s">
        <v>338</v>
      </c>
      <c r="I17" s="355" t="str">
        <f t="shared" si="0"/>
        <v>El director de control interno implementará un plan de capacitación permanente para el personal de la Oficina de Control Interno, orientado al fortalecimiento del equipo auditor.</v>
      </c>
      <c r="J17" s="353" t="s">
        <v>106</v>
      </c>
      <c r="K17" s="66">
        <f>+IF(J17='11 FORMULAS'!$E$4,'11 FORMULAS'!$F$4,IF(J17='11 FORMULAS'!$E$5,'11 FORMULAS'!$F$5,IF(J17='11 FORMULAS'!$E$6,'11 FORMULAS'!$F$6,"")))</f>
        <v>0.25</v>
      </c>
      <c r="L17" s="66" t="str">
        <f>+IF(OR(J17='11 FORMULAS'!$O$4,J17='11 FORMULAS'!$O$5),'11 FORMULAS'!$P$5,IF(J17='11 FORMULAS'!$O$6,'11 FORMULAS'!$P$6,""))</f>
        <v>Probabilidad</v>
      </c>
      <c r="M17" s="353" t="s">
        <v>95</v>
      </c>
      <c r="N17" s="66">
        <f>+IF(M17='11 FORMULAS'!$H$4,'11 FORMULAS'!$I$4,IF(M17='11 FORMULAS'!$H$5,'11 FORMULAS'!$I$5,""))</f>
        <v>0.15</v>
      </c>
      <c r="O17" s="354" t="s">
        <v>99</v>
      </c>
      <c r="P17" s="354" t="s">
        <v>100</v>
      </c>
      <c r="Q17" s="354" t="s">
        <v>104</v>
      </c>
      <c r="R17" s="328">
        <f t="shared" ref="R17" si="5">+IFERROR(K17+N17,"")</f>
        <v>0.4</v>
      </c>
      <c r="S17" s="328">
        <f>IF(L17='11 FORMULAS'!$P$5,S16-(S16*R17),S16)</f>
        <v>4.6655999999999996E-2</v>
      </c>
      <c r="T17" s="328">
        <f>IF(L17='11 FORMULAS'!$P$6,T16-(T16*R17),T16)</f>
        <v>0.6</v>
      </c>
      <c r="U17" s="473"/>
      <c r="V17" s="476"/>
    </row>
    <row r="18" spans="1:26" ht="93.75" customHeight="1" x14ac:dyDescent="0.25">
      <c r="A18" s="453" t="str">
        <f>'2 CONTEXTO E IDENTIFICACIÓN'!A11</f>
        <v>R3</v>
      </c>
      <c r="B18" s="456" t="str">
        <f>+'2 CONTEXTO E IDENTIFICACIÓN'!F11</f>
        <v>Posibilidad de pérdida reputacional asociada a la insatisfacción de los grupos de valor, generada por errores, inconsistencias o deficiencias en la evaluación de la efectividad de los controles del Sistema de Control Interno</v>
      </c>
      <c r="C18" s="459">
        <f>+'3 PROBABIL E IMPACTO INHERENTE'!E11</f>
        <v>0.6</v>
      </c>
      <c r="D18" s="462">
        <f>+'3 PROBABIL E IMPACTO INHERENTE'!M11</f>
        <v>0.6</v>
      </c>
      <c r="E18" s="68">
        <v>1</v>
      </c>
      <c r="F18" s="336" t="s">
        <v>308</v>
      </c>
      <c r="G18" s="335" t="s">
        <v>325</v>
      </c>
      <c r="H18" s="335" t="s">
        <v>339</v>
      </c>
      <c r="I18" s="339" t="str">
        <f t="shared" si="0"/>
        <v>El director de control interno establecerá lineamientos y parámetros claros para la elaboración de informes de auditoría y seguimiento, asegurando criterios de calidad, objetividad y consistencia.</v>
      </c>
      <c r="J18" s="5" t="s">
        <v>106</v>
      </c>
      <c r="K18" s="64">
        <f>+IF(J18='11 FORMULAS'!$E$4,'11 FORMULAS'!$F$4,IF(J18='11 FORMULAS'!$E$5,'11 FORMULAS'!$F$5,IF(J18='11 FORMULAS'!$E$6,'11 FORMULAS'!$F$6,"")))</f>
        <v>0.25</v>
      </c>
      <c r="L18" s="64" t="str">
        <f>+IF(OR(J18='11 FORMULAS'!$O$4,J18='11 FORMULAS'!$O$5),'11 FORMULAS'!$P$5,IF(J18='11 FORMULAS'!$O$6,'11 FORMULAS'!$P$6,""))</f>
        <v>Probabilidad</v>
      </c>
      <c r="M18" s="5" t="s">
        <v>95</v>
      </c>
      <c r="N18" s="64">
        <f>+IF(M18='11 FORMULAS'!$H$4,'11 FORMULAS'!$I$4,IF(M18='11 FORMULAS'!$H$5,'11 FORMULAS'!$I$5,""))</f>
        <v>0.15</v>
      </c>
      <c r="O18" s="6" t="s">
        <v>99</v>
      </c>
      <c r="P18" s="6" t="s">
        <v>100</v>
      </c>
      <c r="Q18" s="6" t="s">
        <v>104</v>
      </c>
      <c r="R18" s="326">
        <f>+IFERROR(K18+N18,"")</f>
        <v>0.4</v>
      </c>
      <c r="S18" s="326">
        <f>IF(L18='11 FORMULAS'!$P$5,C18-(C18*R18),C18)</f>
        <v>0.36</v>
      </c>
      <c r="T18" s="326">
        <f>IF(L18='11 FORMULAS'!$P$6,D18-(D18*R18),D18)</f>
        <v>0.6</v>
      </c>
      <c r="U18" s="471">
        <f>+IF(S21="","",S21)</f>
        <v>7.7759999999999996E-2</v>
      </c>
      <c r="V18" s="474">
        <f>+IF(T21="","",T21)</f>
        <v>0.6</v>
      </c>
      <c r="X18" s="322"/>
      <c r="Y18" s="323"/>
      <c r="Z18" s="323"/>
    </row>
    <row r="19" spans="1:26" ht="49.5" customHeight="1" x14ac:dyDescent="0.25">
      <c r="A19" s="454"/>
      <c r="B19" s="457"/>
      <c r="C19" s="460"/>
      <c r="D19" s="463"/>
      <c r="E19" s="69">
        <v>2</v>
      </c>
      <c r="F19" s="336" t="s">
        <v>308</v>
      </c>
      <c r="G19" s="336" t="s">
        <v>311</v>
      </c>
      <c r="H19" s="336" t="s">
        <v>340</v>
      </c>
      <c r="I19" s="340" t="str">
        <f t="shared" si="0"/>
        <v>El director de control interno realizará revisión preliminar de los informes antes de su radicación y comunicación oficial.</v>
      </c>
      <c r="J19" s="1" t="s">
        <v>106</v>
      </c>
      <c r="K19" s="65">
        <f>+IF(J19='11 FORMULAS'!$E$4,'11 FORMULAS'!$F$4,IF(J19='11 FORMULAS'!$E$5,'11 FORMULAS'!$F$5,IF(J19='11 FORMULAS'!$E$6,'11 FORMULAS'!$F$6,"")))</f>
        <v>0.25</v>
      </c>
      <c r="L19" s="65" t="str">
        <f>+IF(OR(J19='11 FORMULAS'!$O$4,J19='11 FORMULAS'!$O$5),'11 FORMULAS'!$P$5,IF(J19='11 FORMULAS'!$O$6,'11 FORMULAS'!$P$6,""))</f>
        <v>Probabilidad</v>
      </c>
      <c r="M19" s="1" t="s">
        <v>95</v>
      </c>
      <c r="N19" s="65">
        <f>+IF(M19='11 FORMULAS'!$H$4,'11 FORMULAS'!$I$4,IF(M19='11 FORMULAS'!$H$5,'11 FORMULAS'!$I$5,""))</f>
        <v>0.15</v>
      </c>
      <c r="O19" s="4" t="s">
        <v>99</v>
      </c>
      <c r="P19" s="4" t="s">
        <v>100</v>
      </c>
      <c r="Q19" s="4" t="s">
        <v>104</v>
      </c>
      <c r="R19" s="327">
        <f t="shared" ref="R19" si="6">+IFERROR(K19+N19,"")</f>
        <v>0.4</v>
      </c>
      <c r="S19" s="327">
        <f>IF(L19='11 FORMULAS'!$P$5,S18-(S18*R19),S18)</f>
        <v>0.216</v>
      </c>
      <c r="T19" s="327">
        <f>IF(L19='11 FORMULAS'!$P$6,T18-(T18*R19),T18)</f>
        <v>0.6</v>
      </c>
      <c r="U19" s="472"/>
      <c r="V19" s="475"/>
      <c r="X19" s="322"/>
      <c r="Y19" s="323"/>
      <c r="Z19" s="323"/>
    </row>
    <row r="20" spans="1:26" ht="75.75" customHeight="1" x14ac:dyDescent="0.25">
      <c r="A20" s="454"/>
      <c r="B20" s="457"/>
      <c r="C20" s="460"/>
      <c r="D20" s="463"/>
      <c r="E20" s="69">
        <v>3</v>
      </c>
      <c r="F20" s="336" t="s">
        <v>308</v>
      </c>
      <c r="G20" s="230" t="s">
        <v>341</v>
      </c>
      <c r="H20" s="336" t="s">
        <v>342</v>
      </c>
      <c r="I20" s="340" t="str">
        <f t="shared" si="0"/>
        <v>El director de control interno ejecutará procesos de inducción y reinducción del personal auditor conforme a la normatividad aplicable a la Oficina de Control Interno.</v>
      </c>
      <c r="J20" s="1" t="s">
        <v>106</v>
      </c>
      <c r="K20" s="65">
        <f>+IF(J20='11 FORMULAS'!$E$4,'11 FORMULAS'!$F$4,IF(J20='11 FORMULAS'!$E$5,'11 FORMULAS'!$F$5,IF(J20='11 FORMULAS'!$E$6,'11 FORMULAS'!$F$6,"")))</f>
        <v>0.25</v>
      </c>
      <c r="L20" s="65" t="str">
        <f>+IF(OR(J20='11 FORMULAS'!$O$4,J20='11 FORMULAS'!$O$5),'11 FORMULAS'!$P$5,IF(J20='11 FORMULAS'!$O$6,'11 FORMULAS'!$P$6,""))</f>
        <v>Probabilidad</v>
      </c>
      <c r="M20" s="1" t="s">
        <v>95</v>
      </c>
      <c r="N20" s="65">
        <f>+IF(M20='11 FORMULAS'!$H$4,'11 FORMULAS'!$I$4,IF(M20='11 FORMULAS'!$H$5,'11 FORMULAS'!$I$5,""))</f>
        <v>0.15</v>
      </c>
      <c r="O20" s="4" t="s">
        <v>99</v>
      </c>
      <c r="P20" s="4" t="s">
        <v>100</v>
      </c>
      <c r="Q20" s="4" t="s">
        <v>104</v>
      </c>
      <c r="R20" s="327">
        <f>+IFERROR(K20+N20,"")</f>
        <v>0.4</v>
      </c>
      <c r="S20" s="327">
        <f>IF(L20='11 FORMULAS'!$P$5,S19-(S19*R20),S19)</f>
        <v>0.12959999999999999</v>
      </c>
      <c r="T20" s="327">
        <f>IF(L20='11 FORMULAS'!$P$6,T19-(T19*R20),T19)</f>
        <v>0.6</v>
      </c>
      <c r="U20" s="472"/>
      <c r="V20" s="475"/>
      <c r="X20" s="322"/>
      <c r="Y20" s="323"/>
      <c r="Z20" s="323"/>
    </row>
    <row r="21" spans="1:26" ht="63.75" customHeight="1" thickBot="1" x14ac:dyDescent="0.3">
      <c r="A21" s="454"/>
      <c r="B21" s="457"/>
      <c r="C21" s="460"/>
      <c r="D21" s="463"/>
      <c r="E21" s="70">
        <v>4</v>
      </c>
      <c r="F21" s="336" t="s">
        <v>308</v>
      </c>
      <c r="G21" s="231" t="s">
        <v>311</v>
      </c>
      <c r="H21" s="338" t="s">
        <v>343</v>
      </c>
      <c r="I21" s="341" t="str">
        <f t="shared" si="0"/>
        <v>El director de control interno realizará capacitaciones periódicas orientadas al fortalecimiento técnico en evaluación de controles y gestión de riesgos.</v>
      </c>
      <c r="J21" s="7" t="s">
        <v>106</v>
      </c>
      <c r="K21" s="66">
        <f>+IF(J21='11 FORMULAS'!$E$4,'11 FORMULAS'!$F$4,IF(J21='11 FORMULAS'!$E$5,'11 FORMULAS'!$F$5,IF(J21='11 FORMULAS'!$E$6,'11 FORMULAS'!$F$6,"")))</f>
        <v>0.25</v>
      </c>
      <c r="L21" s="66" t="str">
        <f>+IF(OR(J21='11 FORMULAS'!$O$4,J21='11 FORMULAS'!$O$5),'11 FORMULAS'!$P$5,IF(J21='11 FORMULAS'!$O$6,'11 FORMULAS'!$P$6,""))</f>
        <v>Probabilidad</v>
      </c>
      <c r="M21" s="7" t="s">
        <v>95</v>
      </c>
      <c r="N21" s="66">
        <f>+IF(M21='11 FORMULAS'!$H$4,'11 FORMULAS'!$I$4,IF(M21='11 FORMULAS'!$H$5,'11 FORMULAS'!$I$5,""))</f>
        <v>0.15</v>
      </c>
      <c r="O21" s="8" t="s">
        <v>99</v>
      </c>
      <c r="P21" s="8" t="s">
        <v>100</v>
      </c>
      <c r="Q21" s="8" t="s">
        <v>104</v>
      </c>
      <c r="R21" s="328">
        <f t="shared" ref="R21:R22" si="7">+IFERROR(K21+N21,"")</f>
        <v>0.4</v>
      </c>
      <c r="S21" s="328">
        <f>IF(L21='11 FORMULAS'!$P$5,S20-(S20*R21),S20)</f>
        <v>7.7759999999999996E-2</v>
      </c>
      <c r="T21" s="328">
        <f>IF(L21='11 FORMULAS'!$P$6,T20-(T20*R21),T20)</f>
        <v>0.6</v>
      </c>
      <c r="U21" s="472"/>
      <c r="V21" s="475"/>
    </row>
    <row r="22" spans="1:26" ht="60" customHeight="1" thickBot="1" x14ac:dyDescent="0.3">
      <c r="A22" s="455"/>
      <c r="B22" s="458"/>
      <c r="C22" s="461"/>
      <c r="D22" s="464"/>
      <c r="E22" s="69">
        <v>5</v>
      </c>
      <c r="F22" s="336" t="s">
        <v>308</v>
      </c>
      <c r="G22" s="356" t="s">
        <v>337</v>
      </c>
      <c r="H22" s="352" t="s">
        <v>344</v>
      </c>
      <c r="I22" s="355" t="str">
        <f t="shared" si="0"/>
        <v>El director de control interno implementará autoevaluaciones periódicas de la gestión de la Oficina de Control Interno para identificar oportunidades de mejora.</v>
      </c>
      <c r="J22" s="353" t="s">
        <v>106</v>
      </c>
      <c r="K22" s="66">
        <f>+IF(J22='11 FORMULAS'!$E$4,'11 FORMULAS'!$F$4,IF(J22='11 FORMULAS'!$E$5,'11 FORMULAS'!$F$5,IF(J22='11 FORMULAS'!$E$6,'11 FORMULAS'!$F$6,"")))</f>
        <v>0.25</v>
      </c>
      <c r="L22" s="66" t="str">
        <f>+IF(OR(J22='11 FORMULAS'!$O$4,J22='11 FORMULAS'!$O$5),'11 FORMULAS'!$P$5,IF(J22='11 FORMULAS'!$O$6,'11 FORMULAS'!$P$6,""))</f>
        <v>Probabilidad</v>
      </c>
      <c r="M22" s="353" t="s">
        <v>95</v>
      </c>
      <c r="N22" s="66">
        <f>+IF(M22='11 FORMULAS'!$H$4,'11 FORMULAS'!$I$4,IF(M22='11 FORMULAS'!$H$5,'11 FORMULAS'!$I$5,""))</f>
        <v>0.15</v>
      </c>
      <c r="O22" s="354" t="s">
        <v>99</v>
      </c>
      <c r="P22" s="354" t="s">
        <v>100</v>
      </c>
      <c r="Q22" s="354" t="s">
        <v>104</v>
      </c>
      <c r="R22" s="328">
        <f t="shared" si="7"/>
        <v>0.4</v>
      </c>
      <c r="S22" s="328">
        <f>IF(L22='11 FORMULAS'!$P$5,S21-(S21*R22),S21)</f>
        <v>4.6655999999999996E-2</v>
      </c>
      <c r="T22" s="328">
        <f>IF(L22='11 FORMULAS'!$P$6,T21-(T21*R22),T21)</f>
        <v>0.6</v>
      </c>
      <c r="U22" s="473"/>
      <c r="V22" s="476"/>
    </row>
    <row r="23" spans="1:26" ht="108.75" customHeight="1" thickBot="1" x14ac:dyDescent="0.3">
      <c r="A23" s="453" t="str">
        <f>'2 CONTEXTO E IDENTIFICACIÓN'!A12</f>
        <v>R4</v>
      </c>
      <c r="B23" s="456" t="str">
        <f>+'2 CONTEXTO E IDENTIFICACIÓN'!F12</f>
        <v xml:space="preserve">Posibilidad de pérdida económica y reputacional como resultado de investigaciones disciplinarias y sanciones por parte de los entes de control, derivadas de la ausencia de formulación y/o ejecución de los planes de mejoramientos y planes de manejo de seguimientos por parte de los responsables de los procesos, frente a los hallazgos y recomendaciones emitidos por la Oficina de Control Interno. </v>
      </c>
      <c r="C23" s="459">
        <f>+'3 PROBABIL E IMPACTO INHERENTE'!E12</f>
        <v>0.6</v>
      </c>
      <c r="D23" s="462">
        <f>+'3 PROBABIL E IMPACTO INHERENTE'!M12</f>
        <v>0.8</v>
      </c>
      <c r="E23" s="68">
        <v>1</v>
      </c>
      <c r="F23" s="71" t="s">
        <v>308</v>
      </c>
      <c r="G23" s="71" t="s">
        <v>309</v>
      </c>
      <c r="H23" s="335" t="s">
        <v>345</v>
      </c>
      <c r="I23" s="339" t="str">
        <f t="shared" si="0"/>
        <v>El director de control interno notificará formalmente a los responsables de los procesos y al Representante Legal sobre la obligación de formular y ejecutar los planes de mejoramiento y planes de manejo derivados de auditorías y seguimientos.</v>
      </c>
      <c r="J23" s="5" t="s">
        <v>106</v>
      </c>
      <c r="K23" s="64">
        <f>+IF(J23='11 FORMULAS'!$E$4,'11 FORMULAS'!$F$4,IF(J23='11 FORMULAS'!$E$5,'11 FORMULAS'!$F$5,IF(J23='11 FORMULAS'!$E$6,'11 FORMULAS'!$F$6,"")))</f>
        <v>0.25</v>
      </c>
      <c r="L23" s="64" t="str">
        <f>+IF(OR(J23='11 FORMULAS'!$O$4,J23='11 FORMULAS'!$O$5),'11 FORMULAS'!$P$5,IF(J23='11 FORMULAS'!$O$6,'11 FORMULAS'!$P$6,""))</f>
        <v>Probabilidad</v>
      </c>
      <c r="M23" s="5" t="s">
        <v>95</v>
      </c>
      <c r="N23" s="64">
        <f>+IF(M23='11 FORMULAS'!$H$4,'11 FORMULAS'!$I$4,IF(M23='11 FORMULAS'!$H$5,'11 FORMULAS'!$I$5,""))</f>
        <v>0.15</v>
      </c>
      <c r="O23" s="6" t="s">
        <v>98</v>
      </c>
      <c r="P23" s="6" t="s">
        <v>100</v>
      </c>
      <c r="Q23" s="6" t="s">
        <v>103</v>
      </c>
      <c r="R23" s="326">
        <f>+IFERROR(K23+N23,"")</f>
        <v>0.4</v>
      </c>
      <c r="S23" s="326">
        <f>IF(L23='11 FORMULAS'!$P$5,C23-(C23*R23),C23)</f>
        <v>0.36</v>
      </c>
      <c r="T23" s="326">
        <f>IF(L23='11 FORMULAS'!$P$6,D23-(D23*R23),D23)</f>
        <v>0.8</v>
      </c>
      <c r="U23" s="471">
        <f>+IF(S26="","",S26)</f>
        <v>0.36</v>
      </c>
      <c r="V23" s="474">
        <f>+IF(T26="","",T26)</f>
        <v>0.33750000000000002</v>
      </c>
      <c r="X23" s="322"/>
      <c r="Y23" s="323"/>
      <c r="Z23" s="323"/>
    </row>
    <row r="24" spans="1:26" ht="89.25" customHeight="1" x14ac:dyDescent="0.25">
      <c r="A24" s="454"/>
      <c r="B24" s="457"/>
      <c r="C24" s="460"/>
      <c r="D24" s="463"/>
      <c r="E24" s="69">
        <v>2</v>
      </c>
      <c r="F24" s="230" t="s">
        <v>308</v>
      </c>
      <c r="G24" s="230" t="s">
        <v>312</v>
      </c>
      <c r="H24" s="335" t="s">
        <v>346</v>
      </c>
      <c r="I24" s="340" t="str">
        <f t="shared" si="0"/>
        <v>El director de control interno radicará y remitir oportunamente los informes finales de auditoría y seguimiento, anexando los formatos institucionales de planes de mejoramiento y planes de manejo.</v>
      </c>
      <c r="J24" s="1" t="s">
        <v>108</v>
      </c>
      <c r="K24" s="65">
        <f>+IF(J24='11 FORMULAS'!$E$4,'11 FORMULAS'!$F$4,IF(J24='11 FORMULAS'!$E$5,'11 FORMULAS'!$F$5,IF(J24='11 FORMULAS'!$E$6,'11 FORMULAS'!$F$6,"")))</f>
        <v>0.1</v>
      </c>
      <c r="L24" s="65" t="str">
        <f>+IF(OR(J24='11 FORMULAS'!$O$4,J24='11 FORMULAS'!$O$5),'11 FORMULAS'!$P$5,IF(J24='11 FORMULAS'!$O$6,'11 FORMULAS'!$P$6,""))</f>
        <v>Impacto</v>
      </c>
      <c r="M24" s="1" t="s">
        <v>95</v>
      </c>
      <c r="N24" s="65">
        <f>+IF(M24='11 FORMULAS'!$H$4,'11 FORMULAS'!$I$4,IF(M24='11 FORMULAS'!$H$5,'11 FORMULAS'!$I$5,""))</f>
        <v>0.15</v>
      </c>
      <c r="O24" s="4" t="s">
        <v>98</v>
      </c>
      <c r="P24" s="4" t="s">
        <v>100</v>
      </c>
      <c r="Q24" s="4" t="s">
        <v>103</v>
      </c>
      <c r="R24" s="327">
        <f t="shared" ref="R24" si="8">+IFERROR(K24+N24,"")</f>
        <v>0.25</v>
      </c>
      <c r="S24" s="327">
        <f>IF(L24='11 FORMULAS'!$P$5,S23-(S23*R24),S23)</f>
        <v>0.36</v>
      </c>
      <c r="T24" s="327">
        <f>IF(L24='11 FORMULAS'!$P$6,T23-(T23*R24),T23)</f>
        <v>0.60000000000000009</v>
      </c>
      <c r="U24" s="472"/>
      <c r="V24" s="475"/>
      <c r="X24" s="322"/>
      <c r="Y24" s="323"/>
      <c r="Z24" s="323"/>
    </row>
    <row r="25" spans="1:26" ht="77.25" customHeight="1" x14ac:dyDescent="0.25">
      <c r="A25" s="454"/>
      <c r="B25" s="457"/>
      <c r="C25" s="460"/>
      <c r="D25" s="463"/>
      <c r="E25" s="69">
        <v>3</v>
      </c>
      <c r="F25" s="230" t="s">
        <v>308</v>
      </c>
      <c r="G25" s="230" t="s">
        <v>311</v>
      </c>
      <c r="H25" s="336" t="s">
        <v>347</v>
      </c>
      <c r="I25" s="340" t="str">
        <f t="shared" si="0"/>
        <v>El director de control interno realizará la declaratoria de conformidad de los planes de mejoramiento presentados, verificando su coherencia con los hallazgos identificados.</v>
      </c>
      <c r="J25" s="1" t="s">
        <v>108</v>
      </c>
      <c r="K25" s="65">
        <f>+IF(J25='11 FORMULAS'!$E$4,'11 FORMULAS'!$F$4,IF(J25='11 FORMULAS'!$E$5,'11 FORMULAS'!$F$5,IF(J25='11 FORMULAS'!$E$6,'11 FORMULAS'!$F$6,"")))</f>
        <v>0.1</v>
      </c>
      <c r="L25" s="65" t="str">
        <f>+IF(OR(J25='11 FORMULAS'!$O$4,J25='11 FORMULAS'!$O$5),'11 FORMULAS'!$P$5,IF(J25='11 FORMULAS'!$O$6,'11 FORMULAS'!$P$6,""))</f>
        <v>Impacto</v>
      </c>
      <c r="M25" s="1" t="s">
        <v>95</v>
      </c>
      <c r="N25" s="65">
        <f>+IF(M25='11 FORMULAS'!$H$4,'11 FORMULAS'!$I$4,IF(M25='11 FORMULAS'!$H$5,'11 FORMULAS'!$I$5,""))</f>
        <v>0.15</v>
      </c>
      <c r="O25" s="4" t="s">
        <v>98</v>
      </c>
      <c r="P25" s="4" t="s">
        <v>100</v>
      </c>
      <c r="Q25" s="4" t="s">
        <v>103</v>
      </c>
      <c r="R25" s="327">
        <f>+IFERROR(K25+N25,"")</f>
        <v>0.25</v>
      </c>
      <c r="S25" s="327">
        <f>IF(L25='11 FORMULAS'!$P$5,S24-(S24*R25),S24)</f>
        <v>0.36</v>
      </c>
      <c r="T25" s="327">
        <f>IF(L25='11 FORMULAS'!$P$6,T24-(T24*R25),T24)</f>
        <v>0.45000000000000007</v>
      </c>
      <c r="U25" s="472"/>
      <c r="V25" s="475"/>
      <c r="X25" s="322"/>
      <c r="Y25" s="323"/>
      <c r="Z25" s="323"/>
    </row>
    <row r="26" spans="1:26" ht="76.5" customHeight="1" thickBot="1" x14ac:dyDescent="0.3">
      <c r="A26" s="454"/>
      <c r="B26" s="457"/>
      <c r="C26" s="460"/>
      <c r="D26" s="463"/>
      <c r="E26" s="70">
        <v>4</v>
      </c>
      <c r="F26" s="231" t="s">
        <v>308</v>
      </c>
      <c r="G26" s="231" t="s">
        <v>348</v>
      </c>
      <c r="H26" s="338" t="s">
        <v>349</v>
      </c>
      <c r="I26" s="341" t="str">
        <f t="shared" si="0"/>
        <v>El director de control interno efectuará visitas de seguimiento y cierre para verificar la implementación y efectividad de los planes de manejo y planes de mejoramiento.</v>
      </c>
      <c r="J26" s="7" t="s">
        <v>108</v>
      </c>
      <c r="K26" s="66">
        <f>+IF(J26='11 FORMULAS'!$E$4,'11 FORMULAS'!$F$4,IF(J26='11 FORMULAS'!$E$5,'11 FORMULAS'!$F$5,IF(J26='11 FORMULAS'!$E$6,'11 FORMULAS'!$F$6,"")))</f>
        <v>0.1</v>
      </c>
      <c r="L26" s="66" t="str">
        <f>+IF(OR(J26='11 FORMULAS'!$O$4,J26='11 FORMULAS'!$O$5),'11 FORMULAS'!$P$5,IF(J26='11 FORMULAS'!$O$6,'11 FORMULAS'!$P$6,""))</f>
        <v>Impacto</v>
      </c>
      <c r="M26" s="7" t="s">
        <v>95</v>
      </c>
      <c r="N26" s="66">
        <f>+IF(M26='11 FORMULAS'!$H$4,'11 FORMULAS'!$I$4,IF(M26='11 FORMULAS'!$H$5,'11 FORMULAS'!$I$5,""))</f>
        <v>0.15</v>
      </c>
      <c r="O26" s="8" t="s">
        <v>98</v>
      </c>
      <c r="P26" s="8" t="s">
        <v>100</v>
      </c>
      <c r="Q26" s="8" t="s">
        <v>103</v>
      </c>
      <c r="R26" s="328">
        <f t="shared" ref="R26" si="9">+IFERROR(K26+N26,"")</f>
        <v>0.25</v>
      </c>
      <c r="S26" s="328">
        <f>IF(L26='11 FORMULAS'!$P$5,S25-(S25*R26),S25)</f>
        <v>0.36</v>
      </c>
      <c r="T26" s="328">
        <f>IF(L26='11 FORMULAS'!$P$6,T25-(T25*R26),T25)</f>
        <v>0.33750000000000002</v>
      </c>
      <c r="U26" s="472"/>
      <c r="V26" s="475"/>
    </row>
    <row r="27" spans="1:26" ht="90.75" customHeight="1" thickBot="1" x14ac:dyDescent="0.3">
      <c r="A27" s="455"/>
      <c r="B27" s="458"/>
      <c r="C27" s="461"/>
      <c r="D27" s="464"/>
      <c r="E27" s="69">
        <v>5</v>
      </c>
      <c r="F27" s="231" t="s">
        <v>308</v>
      </c>
      <c r="G27" s="356" t="s">
        <v>313</v>
      </c>
      <c r="H27" s="352" t="s">
        <v>350</v>
      </c>
      <c r="I27" s="355" t="str">
        <f t="shared" si="0"/>
        <v>El director de control interno socializará en los Comités Institucionales de Coordinación de Control Interno y de Gestión y Desempeño el estado de cumplimiento de los planes por parte de las dependencias responsables.</v>
      </c>
      <c r="J27" s="353" t="s">
        <v>108</v>
      </c>
      <c r="K27" s="66">
        <f>+IF(J27='11 FORMULAS'!$E$4,'11 FORMULAS'!$F$4,IF(J27='11 FORMULAS'!$E$5,'11 FORMULAS'!$F$5,IF(J27='11 FORMULAS'!$E$6,'11 FORMULAS'!$F$6,"")))</f>
        <v>0.1</v>
      </c>
      <c r="L27" s="66" t="str">
        <f>+IF(OR(J27='11 FORMULAS'!$O$4,J27='11 FORMULAS'!$O$5),'11 FORMULAS'!$P$5,IF(J27='11 FORMULAS'!$O$6,'11 FORMULAS'!$P$6,""))</f>
        <v>Impacto</v>
      </c>
      <c r="M27" s="353" t="s">
        <v>95</v>
      </c>
      <c r="N27" s="66">
        <f>+IF(M27='11 FORMULAS'!$H$4,'11 FORMULAS'!$I$4,IF(M27='11 FORMULAS'!$H$5,'11 FORMULAS'!$I$5,""))</f>
        <v>0.15</v>
      </c>
      <c r="O27" s="354" t="s">
        <v>98</v>
      </c>
      <c r="P27" s="354" t="s">
        <v>100</v>
      </c>
      <c r="Q27" s="354" t="s">
        <v>103</v>
      </c>
      <c r="R27" s="328">
        <f t="shared" ref="R27" si="10">+IFERROR(K27+N27,"")</f>
        <v>0.25</v>
      </c>
      <c r="S27" s="328">
        <f>IF(L27='11 FORMULAS'!$P$5,S26-(S26*R27),S26)</f>
        <v>0.36</v>
      </c>
      <c r="T27" s="328">
        <f>IF(L27='11 FORMULAS'!$P$6,T26-(T26*R27),T26)</f>
        <v>0.25312500000000004</v>
      </c>
      <c r="U27" s="473"/>
      <c r="V27" s="476"/>
    </row>
    <row r="28" spans="1:26" ht="29.45" customHeight="1" x14ac:dyDescent="0.25">
      <c r="A28" s="477" t="str">
        <f>'2 CONTEXTO E IDENTIFICACIÓN'!A13</f>
        <v>R5</v>
      </c>
      <c r="B28" s="480" t="str">
        <f>+'2 CONTEXTO E IDENTIFICACIÓN'!F13</f>
        <v xml:space="preserve">  </v>
      </c>
      <c r="C28" s="483" t="str">
        <f>+'3 PROBABIL E IMPACTO INHERENTE'!E13</f>
        <v/>
      </c>
      <c r="D28" s="486" t="str">
        <f>+'3 PROBABIL E IMPACTO INHERENTE'!M13</f>
        <v/>
      </c>
      <c r="E28" s="68">
        <v>1</v>
      </c>
      <c r="F28" s="71"/>
      <c r="G28" s="71"/>
      <c r="H28" s="71"/>
      <c r="I28" s="339" t="str">
        <f t="shared" si="0"/>
        <v xml:space="preserve">  </v>
      </c>
      <c r="J28" s="5"/>
      <c r="K28" s="64" t="str">
        <f>+IF(J28='11 FORMULAS'!$E$4,'11 FORMULAS'!$F$4,IF(J28='11 FORMULAS'!$E$5,'11 FORMULAS'!$F$5,IF(J28='11 FORMULAS'!$E$6,'11 FORMULAS'!$F$6,"")))</f>
        <v/>
      </c>
      <c r="L28" s="64" t="str">
        <f>+IF(OR(J28='11 FORMULAS'!$O$4,J28='11 FORMULAS'!$O$5),'11 FORMULAS'!$P$5,IF(J28='11 FORMULAS'!$O$6,'11 FORMULAS'!$P$6,""))</f>
        <v/>
      </c>
      <c r="M28" s="5"/>
      <c r="N28" s="64" t="str">
        <f>+IF(M28='11 FORMULAS'!$H$4,'11 FORMULAS'!$I$4,IF(M28='11 FORMULAS'!$H$5,'11 FORMULAS'!$I$5,""))</f>
        <v/>
      </c>
      <c r="O28" s="6"/>
      <c r="P28" s="6"/>
      <c r="Q28" s="6"/>
      <c r="R28" s="326" t="str">
        <f>+IFERROR(K28+N28,"")</f>
        <v/>
      </c>
      <c r="S28" s="326" t="str">
        <f>IF(L28='11 FORMULAS'!$P$5,C28-(C28*R28),C28)</f>
        <v/>
      </c>
      <c r="T28" s="326" t="str">
        <f>IF(L28='11 FORMULAS'!$P$6,D28-(D28*R28),D28)</f>
        <v/>
      </c>
      <c r="U28" s="465" t="str">
        <f>+IF(S31="","",S31)</f>
        <v/>
      </c>
      <c r="V28" s="468" t="str">
        <f>+IF(T31="","",T31)</f>
        <v/>
      </c>
      <c r="X28" s="322"/>
      <c r="Y28" s="323"/>
      <c r="Z28" s="323"/>
    </row>
    <row r="29" spans="1:26" ht="29.45" customHeight="1" x14ac:dyDescent="0.25">
      <c r="A29" s="478"/>
      <c r="B29" s="481"/>
      <c r="C29" s="484"/>
      <c r="D29" s="487"/>
      <c r="E29" s="69">
        <v>2</v>
      </c>
      <c r="F29" s="230"/>
      <c r="G29" s="230"/>
      <c r="H29" s="230"/>
      <c r="I29" s="340" t="str">
        <f t="shared" si="0"/>
        <v xml:space="preserve">  </v>
      </c>
      <c r="J29" s="1"/>
      <c r="K29" s="65" t="str">
        <f>+IF(J29='11 FORMULAS'!$E$4,'11 FORMULAS'!$F$4,IF(J29='11 FORMULAS'!$E$5,'11 FORMULAS'!$F$5,IF(J29='11 FORMULAS'!$E$6,'11 FORMULAS'!$F$6,"")))</f>
        <v/>
      </c>
      <c r="L29" s="65" t="str">
        <f>+IF(OR(J29='11 FORMULAS'!$O$4,J29='11 FORMULAS'!$O$5),'11 FORMULAS'!$P$5,IF(J29='11 FORMULAS'!$O$6,'11 FORMULAS'!$P$6,""))</f>
        <v/>
      </c>
      <c r="M29" s="1"/>
      <c r="N29" s="65" t="str">
        <f>+IF(M29='11 FORMULAS'!$H$4,'11 FORMULAS'!$I$4,IF(M29='11 FORMULAS'!$H$5,'11 FORMULAS'!$I$5,""))</f>
        <v/>
      </c>
      <c r="O29" s="4"/>
      <c r="P29" s="4"/>
      <c r="Q29" s="4"/>
      <c r="R29" s="327" t="str">
        <f t="shared" ref="R29" si="11">+IFERROR(K29+N29,"")</f>
        <v/>
      </c>
      <c r="S29" s="327" t="str">
        <f>IF(L29='11 FORMULAS'!$P$5,S28-(S28*R29),S28)</f>
        <v/>
      </c>
      <c r="T29" s="327" t="str">
        <f>IF(L29='11 FORMULAS'!$P$6,T28-(T28*R29),T28)</f>
        <v/>
      </c>
      <c r="U29" s="466"/>
      <c r="V29" s="469"/>
      <c r="X29" s="322"/>
      <c r="Y29" s="323"/>
      <c r="Z29" s="323"/>
    </row>
    <row r="30" spans="1:26" ht="29.45" customHeight="1" x14ac:dyDescent="0.25">
      <c r="A30" s="478"/>
      <c r="B30" s="481"/>
      <c r="C30" s="484"/>
      <c r="D30" s="487"/>
      <c r="E30" s="69">
        <v>3</v>
      </c>
      <c r="F30" s="230"/>
      <c r="G30" s="230"/>
      <c r="H30" s="230"/>
      <c r="I30" s="340" t="str">
        <f t="shared" si="0"/>
        <v xml:space="preserve">  </v>
      </c>
      <c r="J30" s="1"/>
      <c r="K30" s="65" t="str">
        <f>+IF(J30='11 FORMULAS'!$E$4,'11 FORMULAS'!$F$4,IF(J30='11 FORMULAS'!$E$5,'11 FORMULAS'!$F$5,IF(J30='11 FORMULAS'!$E$6,'11 FORMULAS'!$F$6,"")))</f>
        <v/>
      </c>
      <c r="L30" s="65" t="str">
        <f>+IF(OR(J30='11 FORMULAS'!$O$4,J30='11 FORMULAS'!$O$5),'11 FORMULAS'!$P$5,IF(J30='11 FORMULAS'!$O$6,'11 FORMULAS'!$P$6,""))</f>
        <v/>
      </c>
      <c r="M30" s="1"/>
      <c r="N30" s="65" t="str">
        <f>+IF(M30='11 FORMULAS'!$H$4,'11 FORMULAS'!$I$4,IF(M30='11 FORMULAS'!$H$5,'11 FORMULAS'!$I$5,""))</f>
        <v/>
      </c>
      <c r="O30" s="4"/>
      <c r="P30" s="4"/>
      <c r="Q30" s="4"/>
      <c r="R30" s="327" t="str">
        <f>+IFERROR(K30+N30,"")</f>
        <v/>
      </c>
      <c r="S30" s="327" t="str">
        <f>IF(L30='11 FORMULAS'!$P$5,S29-(S29*R30),S29)</f>
        <v/>
      </c>
      <c r="T30" s="327" t="str">
        <f>IF(L30='11 FORMULAS'!$P$6,T29-(T29*R30),T29)</f>
        <v/>
      </c>
      <c r="U30" s="466"/>
      <c r="V30" s="469"/>
      <c r="X30" s="322"/>
      <c r="Y30" s="323"/>
      <c r="Z30" s="323"/>
    </row>
    <row r="31" spans="1:26" ht="29.45" customHeight="1" thickBot="1" x14ac:dyDescent="0.3">
      <c r="A31" s="479"/>
      <c r="B31" s="482"/>
      <c r="C31" s="485"/>
      <c r="D31" s="488"/>
      <c r="E31" s="70">
        <v>4</v>
      </c>
      <c r="F31" s="231"/>
      <c r="G31" s="231"/>
      <c r="H31" s="231"/>
      <c r="I31" s="341" t="str">
        <f t="shared" si="0"/>
        <v xml:space="preserve">  </v>
      </c>
      <c r="J31" s="7"/>
      <c r="K31" s="66" t="str">
        <f>+IF(J31='11 FORMULAS'!$E$4,'11 FORMULAS'!$F$4,IF(J31='11 FORMULAS'!$E$5,'11 FORMULAS'!$F$5,IF(J31='11 FORMULAS'!$E$6,'11 FORMULAS'!$F$6,"")))</f>
        <v/>
      </c>
      <c r="L31" s="66" t="str">
        <f>+IF(OR(J31='11 FORMULAS'!$O$4,J31='11 FORMULAS'!$O$5),'11 FORMULAS'!$P$5,IF(J31='11 FORMULAS'!$O$6,'11 FORMULAS'!$P$6,""))</f>
        <v/>
      </c>
      <c r="M31" s="7"/>
      <c r="N31" s="66" t="str">
        <f>+IF(M31='11 FORMULAS'!$H$4,'11 FORMULAS'!$I$4,IF(M31='11 FORMULAS'!$H$5,'11 FORMULAS'!$I$5,""))</f>
        <v/>
      </c>
      <c r="O31" s="8"/>
      <c r="P31" s="8"/>
      <c r="Q31" s="8"/>
      <c r="R31" s="328" t="str">
        <f t="shared" ref="R31" si="12">+IFERROR(K31+N31,"")</f>
        <v/>
      </c>
      <c r="S31" s="328" t="str">
        <f>IF(L31='11 FORMULAS'!$P$5,S30-(S30*R31),S30)</f>
        <v/>
      </c>
      <c r="T31" s="328" t="str">
        <f>IF(L31='11 FORMULAS'!$P$6,T30-(T30*R31),T30)</f>
        <v/>
      </c>
      <c r="U31" s="467"/>
      <c r="V31" s="470"/>
    </row>
    <row r="32" spans="1:26" ht="29.45" customHeight="1" x14ac:dyDescent="0.25">
      <c r="A32" s="477" t="str">
        <f>'2 CONTEXTO E IDENTIFICACIÓN'!A14</f>
        <v>R6</v>
      </c>
      <c r="B32" s="480" t="str">
        <f>+'2 CONTEXTO E IDENTIFICACIÓN'!F14</f>
        <v xml:space="preserve">  </v>
      </c>
      <c r="C32" s="483" t="str">
        <f>+'3 PROBABIL E IMPACTO INHERENTE'!E14</f>
        <v/>
      </c>
      <c r="D32" s="486" t="str">
        <f>+'3 PROBABIL E IMPACTO INHERENTE'!M14</f>
        <v/>
      </c>
      <c r="E32" s="68">
        <v>1</v>
      </c>
      <c r="F32" s="71"/>
      <c r="G32" s="71"/>
      <c r="H32" s="71"/>
      <c r="I32" s="339" t="str">
        <f t="shared" si="0"/>
        <v xml:space="preserve">  </v>
      </c>
      <c r="J32" s="5"/>
      <c r="K32" s="64" t="str">
        <f>+IF(J32='11 FORMULAS'!$E$4,'11 FORMULAS'!$F$4,IF(J32='11 FORMULAS'!$E$5,'11 FORMULAS'!$F$5,IF(J32='11 FORMULAS'!$E$6,'11 FORMULAS'!$F$6,"")))</f>
        <v/>
      </c>
      <c r="L32" s="64" t="str">
        <f>+IF(OR(J32='11 FORMULAS'!$O$4,J32='11 FORMULAS'!$O$5),'11 FORMULAS'!$P$5,IF(J32='11 FORMULAS'!$O$6,'11 FORMULAS'!$P$6,""))</f>
        <v/>
      </c>
      <c r="M32" s="5"/>
      <c r="N32" s="64" t="str">
        <f>+IF(M32='11 FORMULAS'!$H$4,'11 FORMULAS'!$I$4,IF(M32='11 FORMULAS'!$H$5,'11 FORMULAS'!$I$5,""))</f>
        <v/>
      </c>
      <c r="O32" s="6"/>
      <c r="P32" s="6"/>
      <c r="Q32" s="6"/>
      <c r="R32" s="326" t="str">
        <f>+IFERROR(K32+N32,"")</f>
        <v/>
      </c>
      <c r="S32" s="326" t="str">
        <f>IF(L32='11 FORMULAS'!$P$5,C32-(C32*R32),C32)</f>
        <v/>
      </c>
      <c r="T32" s="326" t="str">
        <f>IF(L32='11 FORMULAS'!$P$6,D32-(D32*R32),D32)</f>
        <v/>
      </c>
      <c r="U32" s="465" t="str">
        <f>+IF(S35="","",S35)</f>
        <v/>
      </c>
      <c r="V32" s="468" t="str">
        <f>+IF(T35="","",T35)</f>
        <v/>
      </c>
      <c r="X32" s="322"/>
      <c r="Y32" s="323"/>
      <c r="Z32" s="323"/>
    </row>
    <row r="33" spans="1:26" ht="29.45" customHeight="1" x14ac:dyDescent="0.25">
      <c r="A33" s="478"/>
      <c r="B33" s="481"/>
      <c r="C33" s="484"/>
      <c r="D33" s="487"/>
      <c r="E33" s="69">
        <v>2</v>
      </c>
      <c r="F33" s="230"/>
      <c r="G33" s="230"/>
      <c r="H33" s="230"/>
      <c r="I33" s="340" t="str">
        <f t="shared" si="0"/>
        <v xml:space="preserve">  </v>
      </c>
      <c r="J33" s="1"/>
      <c r="K33" s="65" t="str">
        <f>+IF(J33='11 FORMULAS'!$E$4,'11 FORMULAS'!$F$4,IF(J33='11 FORMULAS'!$E$5,'11 FORMULAS'!$F$5,IF(J33='11 FORMULAS'!$E$6,'11 FORMULAS'!$F$6,"")))</f>
        <v/>
      </c>
      <c r="L33" s="65" t="str">
        <f>+IF(OR(J33='11 FORMULAS'!$O$4,J33='11 FORMULAS'!$O$5),'11 FORMULAS'!$P$5,IF(J33='11 FORMULAS'!$O$6,'11 FORMULAS'!$P$6,""))</f>
        <v/>
      </c>
      <c r="M33" s="1"/>
      <c r="N33" s="65" t="str">
        <f>+IF(M33='11 FORMULAS'!$H$4,'11 FORMULAS'!$I$4,IF(M33='11 FORMULAS'!$H$5,'11 FORMULAS'!$I$5,""))</f>
        <v/>
      </c>
      <c r="O33" s="4"/>
      <c r="P33" s="4"/>
      <c r="Q33" s="4"/>
      <c r="R33" s="327" t="str">
        <f t="shared" ref="R33" si="13">+IFERROR(K33+N33,"")</f>
        <v/>
      </c>
      <c r="S33" s="327" t="str">
        <f>IF(L33='11 FORMULAS'!$P$5,S32-(S32*R33),S32)</f>
        <v/>
      </c>
      <c r="T33" s="327" t="str">
        <f>IF(L33='11 FORMULAS'!$P$6,T32-(T32*R33),T32)</f>
        <v/>
      </c>
      <c r="U33" s="466"/>
      <c r="V33" s="469"/>
      <c r="X33" s="322"/>
      <c r="Y33" s="323"/>
      <c r="Z33" s="323"/>
    </row>
    <row r="34" spans="1:26" ht="29.45" customHeight="1" x14ac:dyDescent="0.25">
      <c r="A34" s="478"/>
      <c r="B34" s="481"/>
      <c r="C34" s="484"/>
      <c r="D34" s="487"/>
      <c r="E34" s="69">
        <v>3</v>
      </c>
      <c r="F34" s="230"/>
      <c r="G34" s="230"/>
      <c r="H34" s="230"/>
      <c r="I34" s="340" t="str">
        <f t="shared" si="0"/>
        <v xml:space="preserve">  </v>
      </c>
      <c r="J34" s="1"/>
      <c r="K34" s="65" t="str">
        <f>+IF(J34='11 FORMULAS'!$E$4,'11 FORMULAS'!$F$4,IF(J34='11 FORMULAS'!$E$5,'11 FORMULAS'!$F$5,IF(J34='11 FORMULAS'!$E$6,'11 FORMULAS'!$F$6,"")))</f>
        <v/>
      </c>
      <c r="L34" s="65" t="str">
        <f>+IF(OR(J34='11 FORMULAS'!$O$4,J34='11 FORMULAS'!$O$5),'11 FORMULAS'!$P$5,IF(J34='11 FORMULAS'!$O$6,'11 FORMULAS'!$P$6,""))</f>
        <v/>
      </c>
      <c r="M34" s="1"/>
      <c r="N34" s="65" t="str">
        <f>+IF(M34='11 FORMULAS'!$H$4,'11 FORMULAS'!$I$4,IF(M34='11 FORMULAS'!$H$5,'11 FORMULAS'!$I$5,""))</f>
        <v/>
      </c>
      <c r="O34" s="4"/>
      <c r="P34" s="4"/>
      <c r="Q34" s="4"/>
      <c r="R34" s="327" t="str">
        <f>+IFERROR(K34+N34,"")</f>
        <v/>
      </c>
      <c r="S34" s="327" t="str">
        <f>IF(L34='11 FORMULAS'!$P$5,S33-(S33*R34),S33)</f>
        <v/>
      </c>
      <c r="T34" s="327" t="str">
        <f>IF(L34='11 FORMULAS'!$P$6,T33-(T33*R34),T33)</f>
        <v/>
      </c>
      <c r="U34" s="466"/>
      <c r="V34" s="469"/>
      <c r="X34" s="322"/>
      <c r="Y34" s="323"/>
      <c r="Z34" s="323"/>
    </row>
    <row r="35" spans="1:26" ht="29.45" customHeight="1" thickBot="1" x14ac:dyDescent="0.3">
      <c r="A35" s="479"/>
      <c r="B35" s="482"/>
      <c r="C35" s="485"/>
      <c r="D35" s="488"/>
      <c r="E35" s="70">
        <v>4</v>
      </c>
      <c r="F35" s="231"/>
      <c r="G35" s="231"/>
      <c r="H35" s="231"/>
      <c r="I35" s="341" t="str">
        <f t="shared" si="0"/>
        <v xml:space="preserve">  </v>
      </c>
      <c r="J35" s="7"/>
      <c r="K35" s="66" t="str">
        <f>+IF(J35='11 FORMULAS'!$E$4,'11 FORMULAS'!$F$4,IF(J35='11 FORMULAS'!$E$5,'11 FORMULAS'!$F$5,IF(J35='11 FORMULAS'!$E$6,'11 FORMULAS'!$F$6,"")))</f>
        <v/>
      </c>
      <c r="L35" s="66" t="str">
        <f>+IF(OR(J35='11 FORMULAS'!$O$4,J35='11 FORMULAS'!$O$5),'11 FORMULAS'!$P$5,IF(J35='11 FORMULAS'!$O$6,'11 FORMULAS'!$P$6,""))</f>
        <v/>
      </c>
      <c r="M35" s="7"/>
      <c r="N35" s="66" t="str">
        <f>+IF(M35='11 FORMULAS'!$H$4,'11 FORMULAS'!$I$4,IF(M35='11 FORMULAS'!$H$5,'11 FORMULAS'!$I$5,""))</f>
        <v/>
      </c>
      <c r="O35" s="8"/>
      <c r="P35" s="8"/>
      <c r="Q35" s="8"/>
      <c r="R35" s="328" t="str">
        <f t="shared" ref="R35" si="14">+IFERROR(K35+N35,"")</f>
        <v/>
      </c>
      <c r="S35" s="328" t="str">
        <f>IF(L35='11 FORMULAS'!$P$5,S34-(S34*R35),S34)</f>
        <v/>
      </c>
      <c r="T35" s="328" t="str">
        <f>IF(L35='11 FORMULAS'!$P$6,T34-(T34*R35),T34)</f>
        <v/>
      </c>
      <c r="U35" s="467"/>
      <c r="V35" s="470"/>
    </row>
    <row r="36" spans="1:26" ht="29.45" customHeight="1" x14ac:dyDescent="0.25">
      <c r="A36" s="477" t="str">
        <f>'2 CONTEXTO E IDENTIFICACIÓN'!A15</f>
        <v>R7</v>
      </c>
      <c r="B36" s="480" t="str">
        <f>+'2 CONTEXTO E IDENTIFICACIÓN'!F15</f>
        <v xml:space="preserve">  </v>
      </c>
      <c r="C36" s="483" t="str">
        <f>+'3 PROBABIL E IMPACTO INHERENTE'!E15</f>
        <v/>
      </c>
      <c r="D36" s="486" t="str">
        <f>+'3 PROBABIL E IMPACTO INHERENTE'!M15</f>
        <v/>
      </c>
      <c r="E36" s="68">
        <v>1</v>
      </c>
      <c r="F36" s="71"/>
      <c r="G36" s="71"/>
      <c r="H36" s="71"/>
      <c r="I36" s="339" t="str">
        <f t="shared" si="0"/>
        <v xml:space="preserve">  </v>
      </c>
      <c r="J36" s="5"/>
      <c r="K36" s="64" t="str">
        <f>+IF(J36='11 FORMULAS'!$E$4,'11 FORMULAS'!$F$4,IF(J36='11 FORMULAS'!$E$5,'11 FORMULAS'!$F$5,IF(J36='11 FORMULAS'!$E$6,'11 FORMULAS'!$F$6,"")))</f>
        <v/>
      </c>
      <c r="L36" s="64" t="str">
        <f>+IF(OR(J36='11 FORMULAS'!$O$4,J36='11 FORMULAS'!$O$5),'11 FORMULAS'!$P$5,IF(J36='11 FORMULAS'!$O$6,'11 FORMULAS'!$P$6,""))</f>
        <v/>
      </c>
      <c r="M36" s="5"/>
      <c r="N36" s="64" t="str">
        <f>+IF(M36='11 FORMULAS'!$H$4,'11 FORMULAS'!$I$4,IF(M36='11 FORMULAS'!$H$5,'11 FORMULAS'!$I$5,""))</f>
        <v/>
      </c>
      <c r="O36" s="6"/>
      <c r="P36" s="6"/>
      <c r="Q36" s="6"/>
      <c r="R36" s="326" t="str">
        <f>+IFERROR(K36+N36,"")</f>
        <v/>
      </c>
      <c r="S36" s="326" t="str">
        <f>IF(L36='11 FORMULAS'!$P$5,C36-(C36*R36),C36)</f>
        <v/>
      </c>
      <c r="T36" s="326" t="str">
        <f>IF(L36='11 FORMULAS'!$P$6,D36-(D36*R36),D36)</f>
        <v/>
      </c>
      <c r="U36" s="465" t="str">
        <f>+IF(S39="","",S39)</f>
        <v/>
      </c>
      <c r="V36" s="468" t="str">
        <f>+IF(T39="","",T39)</f>
        <v/>
      </c>
      <c r="X36" s="322"/>
      <c r="Y36" s="323"/>
      <c r="Z36" s="323"/>
    </row>
    <row r="37" spans="1:26" ht="29.45" customHeight="1" x14ac:dyDescent="0.25">
      <c r="A37" s="478"/>
      <c r="B37" s="481"/>
      <c r="C37" s="484"/>
      <c r="D37" s="487"/>
      <c r="E37" s="69">
        <v>2</v>
      </c>
      <c r="F37" s="230"/>
      <c r="G37" s="230"/>
      <c r="H37" s="230"/>
      <c r="I37" s="340" t="str">
        <f t="shared" si="0"/>
        <v xml:space="preserve">  </v>
      </c>
      <c r="J37" s="1"/>
      <c r="K37" s="65" t="str">
        <f>+IF(J37='11 FORMULAS'!$E$4,'11 FORMULAS'!$F$4,IF(J37='11 FORMULAS'!$E$5,'11 FORMULAS'!$F$5,IF(J37='11 FORMULAS'!$E$6,'11 FORMULAS'!$F$6,"")))</f>
        <v/>
      </c>
      <c r="L37" s="65" t="str">
        <f>+IF(OR(J37='11 FORMULAS'!$O$4,J37='11 FORMULAS'!$O$5),'11 FORMULAS'!$P$5,IF(J37='11 FORMULAS'!$O$6,'11 FORMULAS'!$P$6,""))</f>
        <v/>
      </c>
      <c r="M37" s="1"/>
      <c r="N37" s="65" t="str">
        <f>+IF(M37='11 FORMULAS'!$H$4,'11 FORMULAS'!$I$4,IF(M37='11 FORMULAS'!$H$5,'11 FORMULAS'!$I$5,""))</f>
        <v/>
      </c>
      <c r="O37" s="4"/>
      <c r="P37" s="4"/>
      <c r="Q37" s="4"/>
      <c r="R37" s="327" t="str">
        <f t="shared" ref="R37" si="15">+IFERROR(K37+N37,"")</f>
        <v/>
      </c>
      <c r="S37" s="327" t="str">
        <f>IF(L37='11 FORMULAS'!$P$5,S36-(S36*R37),S36)</f>
        <v/>
      </c>
      <c r="T37" s="327" t="str">
        <f>IF(L37='11 FORMULAS'!$P$6,T36-(T36*R37),T36)</f>
        <v/>
      </c>
      <c r="U37" s="466"/>
      <c r="V37" s="469"/>
      <c r="X37" s="322"/>
      <c r="Y37" s="323"/>
      <c r="Z37" s="323"/>
    </row>
    <row r="38" spans="1:26" ht="29.45" customHeight="1" x14ac:dyDescent="0.25">
      <c r="A38" s="478"/>
      <c r="B38" s="481"/>
      <c r="C38" s="484"/>
      <c r="D38" s="487"/>
      <c r="E38" s="69">
        <v>3</v>
      </c>
      <c r="F38" s="230"/>
      <c r="G38" s="230"/>
      <c r="H38" s="230"/>
      <c r="I38" s="340" t="str">
        <f t="shared" si="0"/>
        <v xml:space="preserve">  </v>
      </c>
      <c r="J38" s="1"/>
      <c r="K38" s="65" t="str">
        <f>+IF(J38='11 FORMULAS'!$E$4,'11 FORMULAS'!$F$4,IF(J38='11 FORMULAS'!$E$5,'11 FORMULAS'!$F$5,IF(J38='11 FORMULAS'!$E$6,'11 FORMULAS'!$F$6,"")))</f>
        <v/>
      </c>
      <c r="L38" s="65" t="str">
        <f>+IF(OR(J38='11 FORMULAS'!$O$4,J38='11 FORMULAS'!$O$5),'11 FORMULAS'!$P$5,IF(J38='11 FORMULAS'!$O$6,'11 FORMULAS'!$P$6,""))</f>
        <v/>
      </c>
      <c r="M38" s="1"/>
      <c r="N38" s="65" t="str">
        <f>+IF(M38='11 FORMULAS'!$H$4,'11 FORMULAS'!$I$4,IF(M38='11 FORMULAS'!$H$5,'11 FORMULAS'!$I$5,""))</f>
        <v/>
      </c>
      <c r="O38" s="4"/>
      <c r="P38" s="4"/>
      <c r="Q38" s="4"/>
      <c r="R38" s="327" t="str">
        <f>+IFERROR(K38+N38,"")</f>
        <v/>
      </c>
      <c r="S38" s="327" t="str">
        <f>IF(L38='11 FORMULAS'!$P$5,S37-(S37*R38),S37)</f>
        <v/>
      </c>
      <c r="T38" s="327" t="str">
        <f>IF(L38='11 FORMULAS'!$P$6,T37-(T37*R38),T37)</f>
        <v/>
      </c>
      <c r="U38" s="466"/>
      <c r="V38" s="469"/>
      <c r="X38" s="322"/>
      <c r="Y38" s="323"/>
      <c r="Z38" s="323"/>
    </row>
    <row r="39" spans="1:26" ht="29.45" customHeight="1" thickBot="1" x14ac:dyDescent="0.3">
      <c r="A39" s="479"/>
      <c r="B39" s="482"/>
      <c r="C39" s="485"/>
      <c r="D39" s="488"/>
      <c r="E39" s="70">
        <v>4</v>
      </c>
      <c r="F39" s="231"/>
      <c r="G39" s="231"/>
      <c r="H39" s="231"/>
      <c r="I39" s="341" t="str">
        <f t="shared" si="0"/>
        <v xml:space="preserve">  </v>
      </c>
      <c r="J39" s="7"/>
      <c r="K39" s="66" t="str">
        <f>+IF(J39='11 FORMULAS'!$E$4,'11 FORMULAS'!$F$4,IF(J39='11 FORMULAS'!$E$5,'11 FORMULAS'!$F$5,IF(J39='11 FORMULAS'!$E$6,'11 FORMULAS'!$F$6,"")))</f>
        <v/>
      </c>
      <c r="L39" s="66" t="str">
        <f>+IF(OR(J39='11 FORMULAS'!$O$4,J39='11 FORMULAS'!$O$5),'11 FORMULAS'!$P$5,IF(J39='11 FORMULAS'!$O$6,'11 FORMULAS'!$P$6,""))</f>
        <v/>
      </c>
      <c r="M39" s="7"/>
      <c r="N39" s="66" t="str">
        <f>+IF(M39='11 FORMULAS'!$H$4,'11 FORMULAS'!$I$4,IF(M39='11 FORMULAS'!$H$5,'11 FORMULAS'!$I$5,""))</f>
        <v/>
      </c>
      <c r="O39" s="8"/>
      <c r="P39" s="8"/>
      <c r="Q39" s="8"/>
      <c r="R39" s="328" t="str">
        <f t="shared" ref="R39" si="16">+IFERROR(K39+N39,"")</f>
        <v/>
      </c>
      <c r="S39" s="328" t="str">
        <f>IF(L39='11 FORMULAS'!$P$5,S38-(S38*R39),S38)</f>
        <v/>
      </c>
      <c r="T39" s="328" t="str">
        <f>IF(L39='11 FORMULAS'!$P$6,T38-(T38*R39),T38)</f>
        <v/>
      </c>
      <c r="U39" s="467"/>
      <c r="V39" s="470"/>
    </row>
    <row r="40" spans="1:26" ht="29.45" customHeight="1" x14ac:dyDescent="0.25">
      <c r="A40" s="477" t="str">
        <f>'2 CONTEXTO E IDENTIFICACIÓN'!A16</f>
        <v>R8</v>
      </c>
      <c r="B40" s="480" t="str">
        <f>+'2 CONTEXTO E IDENTIFICACIÓN'!F16</f>
        <v xml:space="preserve">  </v>
      </c>
      <c r="C40" s="483" t="str">
        <f>+'3 PROBABIL E IMPACTO INHERENTE'!E16</f>
        <v/>
      </c>
      <c r="D40" s="486" t="str">
        <f>+'3 PROBABIL E IMPACTO INHERENTE'!M16</f>
        <v/>
      </c>
      <c r="E40" s="68">
        <v>1</v>
      </c>
      <c r="F40" s="71"/>
      <c r="G40" s="71"/>
      <c r="H40" s="71"/>
      <c r="I40" s="339" t="str">
        <f t="shared" si="0"/>
        <v xml:space="preserve">  </v>
      </c>
      <c r="J40" s="5"/>
      <c r="K40" s="64" t="str">
        <f>+IF(J40='11 FORMULAS'!$E$4,'11 FORMULAS'!$F$4,IF(J40='11 FORMULAS'!$E$5,'11 FORMULAS'!$F$5,IF(J40='11 FORMULAS'!$E$6,'11 FORMULAS'!$F$6,"")))</f>
        <v/>
      </c>
      <c r="L40" s="64" t="str">
        <f>+IF(OR(J40='11 FORMULAS'!$O$4,J40='11 FORMULAS'!$O$5),'11 FORMULAS'!$P$5,IF(J40='11 FORMULAS'!$O$6,'11 FORMULAS'!$P$6,""))</f>
        <v/>
      </c>
      <c r="M40" s="5"/>
      <c r="N40" s="64" t="str">
        <f>+IF(M40='11 FORMULAS'!$H$4,'11 FORMULAS'!$I$4,IF(M40='11 FORMULAS'!$H$5,'11 FORMULAS'!$I$5,""))</f>
        <v/>
      </c>
      <c r="O40" s="6"/>
      <c r="P40" s="6"/>
      <c r="Q40" s="6"/>
      <c r="R40" s="326" t="str">
        <f>+IFERROR(K40+N40,"")</f>
        <v/>
      </c>
      <c r="S40" s="326" t="str">
        <f>IF(L40='11 FORMULAS'!$P$5,C40-(C40*R40),C40)</f>
        <v/>
      </c>
      <c r="T40" s="326" t="str">
        <f>IF(L40='11 FORMULAS'!$P$6,D40-(D40*R40),D40)</f>
        <v/>
      </c>
      <c r="U40" s="465" t="str">
        <f>+IF(S43="","",S43)</f>
        <v/>
      </c>
      <c r="V40" s="468" t="str">
        <f>+IF(T43="","",T43)</f>
        <v/>
      </c>
      <c r="X40" s="322"/>
      <c r="Y40" s="323"/>
      <c r="Z40" s="323"/>
    </row>
    <row r="41" spans="1:26" ht="29.45" customHeight="1" x14ac:dyDescent="0.25">
      <c r="A41" s="478"/>
      <c r="B41" s="481"/>
      <c r="C41" s="484"/>
      <c r="D41" s="487"/>
      <c r="E41" s="69">
        <v>2</v>
      </c>
      <c r="F41" s="230"/>
      <c r="G41" s="230"/>
      <c r="H41" s="230"/>
      <c r="I41" s="340" t="str">
        <f t="shared" si="0"/>
        <v xml:space="preserve">  </v>
      </c>
      <c r="J41" s="1"/>
      <c r="K41" s="65" t="str">
        <f>+IF(J41='11 FORMULAS'!$E$4,'11 FORMULAS'!$F$4,IF(J41='11 FORMULAS'!$E$5,'11 FORMULAS'!$F$5,IF(J41='11 FORMULAS'!$E$6,'11 FORMULAS'!$F$6,"")))</f>
        <v/>
      </c>
      <c r="L41" s="65" t="str">
        <f>+IF(OR(J41='11 FORMULAS'!$O$4,J41='11 FORMULAS'!$O$5),'11 FORMULAS'!$P$5,IF(J41='11 FORMULAS'!$O$6,'11 FORMULAS'!$P$6,""))</f>
        <v/>
      </c>
      <c r="M41" s="1"/>
      <c r="N41" s="65" t="str">
        <f>+IF(M41='11 FORMULAS'!$H$4,'11 FORMULAS'!$I$4,IF(M41='11 FORMULAS'!$H$5,'11 FORMULAS'!$I$5,""))</f>
        <v/>
      </c>
      <c r="O41" s="4"/>
      <c r="P41" s="4"/>
      <c r="Q41" s="4"/>
      <c r="R41" s="327" t="str">
        <f t="shared" ref="R41" si="17">+IFERROR(K41+N41,"")</f>
        <v/>
      </c>
      <c r="S41" s="327" t="str">
        <f>IF(L41='11 FORMULAS'!$P$5,S40-(S40*R41),S40)</f>
        <v/>
      </c>
      <c r="T41" s="327" t="str">
        <f>IF(L41='11 FORMULAS'!$P$6,T40-(T40*R41),T40)</f>
        <v/>
      </c>
      <c r="U41" s="466"/>
      <c r="V41" s="469"/>
      <c r="X41" s="322"/>
      <c r="Y41" s="323"/>
      <c r="Z41" s="323"/>
    </row>
    <row r="42" spans="1:26" ht="29.45" customHeight="1" x14ac:dyDescent="0.25">
      <c r="A42" s="478"/>
      <c r="B42" s="481"/>
      <c r="C42" s="484"/>
      <c r="D42" s="487"/>
      <c r="E42" s="69">
        <v>3</v>
      </c>
      <c r="F42" s="230"/>
      <c r="G42" s="230"/>
      <c r="H42" s="230"/>
      <c r="I42" s="340" t="str">
        <f t="shared" si="0"/>
        <v xml:space="preserve">  </v>
      </c>
      <c r="J42" s="1"/>
      <c r="K42" s="65" t="str">
        <f>+IF(J42='11 FORMULAS'!$E$4,'11 FORMULAS'!$F$4,IF(J42='11 FORMULAS'!$E$5,'11 FORMULAS'!$F$5,IF(J42='11 FORMULAS'!$E$6,'11 FORMULAS'!$F$6,"")))</f>
        <v/>
      </c>
      <c r="L42" s="65" t="str">
        <f>+IF(OR(J42='11 FORMULAS'!$O$4,J42='11 FORMULAS'!$O$5),'11 FORMULAS'!$P$5,IF(J42='11 FORMULAS'!$O$6,'11 FORMULAS'!$P$6,""))</f>
        <v/>
      </c>
      <c r="M42" s="1"/>
      <c r="N42" s="65" t="str">
        <f>+IF(M42='11 FORMULAS'!$H$4,'11 FORMULAS'!$I$4,IF(M42='11 FORMULAS'!$H$5,'11 FORMULAS'!$I$5,""))</f>
        <v/>
      </c>
      <c r="O42" s="4"/>
      <c r="P42" s="4"/>
      <c r="Q42" s="4"/>
      <c r="R42" s="327" t="str">
        <f>+IFERROR(K42+N42,"")</f>
        <v/>
      </c>
      <c r="S42" s="327" t="str">
        <f>IF(L42='11 FORMULAS'!$P$5,S41-(S41*R42),S41)</f>
        <v/>
      </c>
      <c r="T42" s="327" t="str">
        <f>IF(L42='11 FORMULAS'!$P$6,T41-(T41*R42),T41)</f>
        <v/>
      </c>
      <c r="U42" s="466"/>
      <c r="V42" s="469"/>
      <c r="X42" s="322"/>
      <c r="Y42" s="323"/>
      <c r="Z42" s="323"/>
    </row>
    <row r="43" spans="1:26" ht="29.45" customHeight="1" thickBot="1" x14ac:dyDescent="0.3">
      <c r="A43" s="479"/>
      <c r="B43" s="482"/>
      <c r="C43" s="485"/>
      <c r="D43" s="488"/>
      <c r="E43" s="70">
        <v>4</v>
      </c>
      <c r="F43" s="231"/>
      <c r="G43" s="231"/>
      <c r="H43" s="231"/>
      <c r="I43" s="341" t="str">
        <f t="shared" si="0"/>
        <v xml:space="preserve">  </v>
      </c>
      <c r="J43" s="7"/>
      <c r="K43" s="66" t="str">
        <f>+IF(J43='11 FORMULAS'!$E$4,'11 FORMULAS'!$F$4,IF(J43='11 FORMULAS'!$E$5,'11 FORMULAS'!$F$5,IF(J43='11 FORMULAS'!$E$6,'11 FORMULAS'!$F$6,"")))</f>
        <v/>
      </c>
      <c r="L43" s="66" t="str">
        <f>+IF(OR(J43='11 FORMULAS'!$O$4,J43='11 FORMULAS'!$O$5),'11 FORMULAS'!$P$5,IF(J43='11 FORMULAS'!$O$6,'11 FORMULAS'!$P$6,""))</f>
        <v/>
      </c>
      <c r="M43" s="7"/>
      <c r="N43" s="66" t="str">
        <f>+IF(M43='11 FORMULAS'!$H$4,'11 FORMULAS'!$I$4,IF(M43='11 FORMULAS'!$H$5,'11 FORMULAS'!$I$5,""))</f>
        <v/>
      </c>
      <c r="O43" s="8"/>
      <c r="P43" s="8"/>
      <c r="Q43" s="8"/>
      <c r="R43" s="328" t="str">
        <f t="shared" ref="R43" si="18">+IFERROR(K43+N43,"")</f>
        <v/>
      </c>
      <c r="S43" s="328" t="str">
        <f>IF(L43='11 FORMULAS'!$P$5,S42-(S42*R43),S42)</f>
        <v/>
      </c>
      <c r="T43" s="328" t="str">
        <f>IF(L43='11 FORMULAS'!$P$6,T42-(T42*R43),T42)</f>
        <v/>
      </c>
      <c r="U43" s="467"/>
      <c r="V43" s="470"/>
    </row>
    <row r="44" spans="1:26" ht="29.45" customHeight="1" x14ac:dyDescent="0.25">
      <c r="A44" s="477" t="str">
        <f>'2 CONTEXTO E IDENTIFICACIÓN'!A17</f>
        <v>R9</v>
      </c>
      <c r="B44" s="480" t="str">
        <f>+'2 CONTEXTO E IDENTIFICACIÓN'!F17</f>
        <v xml:space="preserve">  </v>
      </c>
      <c r="C44" s="483" t="str">
        <f>+'3 PROBABIL E IMPACTO INHERENTE'!E17</f>
        <v/>
      </c>
      <c r="D44" s="486" t="str">
        <f>+'3 PROBABIL E IMPACTO INHERENTE'!M17</f>
        <v/>
      </c>
      <c r="E44" s="68">
        <v>1</v>
      </c>
      <c r="F44" s="71"/>
      <c r="G44" s="71"/>
      <c r="H44" s="71"/>
      <c r="I44" s="339" t="str">
        <f t="shared" ref="I44:I75" si="19">+CONCATENATE(F44," ",G44," ",H44)</f>
        <v xml:space="preserve">  </v>
      </c>
      <c r="J44" s="5"/>
      <c r="K44" s="64" t="str">
        <f>+IF(J44='11 FORMULAS'!$E$4,'11 FORMULAS'!$F$4,IF(J44='11 FORMULAS'!$E$5,'11 FORMULAS'!$F$5,IF(J44='11 FORMULAS'!$E$6,'11 FORMULAS'!$F$6,"")))</f>
        <v/>
      </c>
      <c r="L44" s="64" t="str">
        <f>+IF(OR(J44='11 FORMULAS'!$O$4,J44='11 FORMULAS'!$O$5),'11 FORMULAS'!$P$5,IF(J44='11 FORMULAS'!$O$6,'11 FORMULAS'!$P$6,""))</f>
        <v/>
      </c>
      <c r="M44" s="5"/>
      <c r="N44" s="64" t="str">
        <f>+IF(M44='11 FORMULAS'!$H$4,'11 FORMULAS'!$I$4,IF(M44='11 FORMULAS'!$H$5,'11 FORMULAS'!$I$5,""))</f>
        <v/>
      </c>
      <c r="O44" s="6"/>
      <c r="P44" s="6"/>
      <c r="Q44" s="6"/>
      <c r="R44" s="326" t="str">
        <f>+IFERROR(K44+N44,"")</f>
        <v/>
      </c>
      <c r="S44" s="326" t="str">
        <f>IF(L44='11 FORMULAS'!$P$5,C44-(C44*R44),C44)</f>
        <v/>
      </c>
      <c r="T44" s="326" t="str">
        <f>IF(L44='11 FORMULAS'!$P$6,D44-(D44*R44),D44)</f>
        <v/>
      </c>
      <c r="U44" s="465" t="str">
        <f>+IF(S47="","",S47)</f>
        <v/>
      </c>
      <c r="V44" s="468" t="str">
        <f>+IF(T47="","",T47)</f>
        <v/>
      </c>
      <c r="X44" s="322"/>
      <c r="Y44" s="323"/>
      <c r="Z44" s="323"/>
    </row>
    <row r="45" spans="1:26" ht="29.45" customHeight="1" x14ac:dyDescent="0.25">
      <c r="A45" s="478"/>
      <c r="B45" s="481"/>
      <c r="C45" s="484"/>
      <c r="D45" s="487"/>
      <c r="E45" s="69">
        <v>2</v>
      </c>
      <c r="F45" s="230"/>
      <c r="G45" s="230"/>
      <c r="H45" s="230"/>
      <c r="I45" s="340" t="str">
        <f t="shared" si="19"/>
        <v xml:space="preserve">  </v>
      </c>
      <c r="J45" s="1"/>
      <c r="K45" s="65" t="str">
        <f>+IF(J45='11 FORMULAS'!$E$4,'11 FORMULAS'!$F$4,IF(J45='11 FORMULAS'!$E$5,'11 FORMULAS'!$F$5,IF(J45='11 FORMULAS'!$E$6,'11 FORMULAS'!$F$6,"")))</f>
        <v/>
      </c>
      <c r="L45" s="65" t="str">
        <f>+IF(OR(J45='11 FORMULAS'!$O$4,J45='11 FORMULAS'!$O$5),'11 FORMULAS'!$P$5,IF(J45='11 FORMULAS'!$O$6,'11 FORMULAS'!$P$6,""))</f>
        <v/>
      </c>
      <c r="M45" s="1"/>
      <c r="N45" s="65" t="str">
        <f>+IF(M45='11 FORMULAS'!$H$4,'11 FORMULAS'!$I$4,IF(M45='11 FORMULAS'!$H$5,'11 FORMULAS'!$I$5,""))</f>
        <v/>
      </c>
      <c r="O45" s="4"/>
      <c r="P45" s="4"/>
      <c r="Q45" s="4"/>
      <c r="R45" s="327" t="str">
        <f t="shared" ref="R45" si="20">+IFERROR(K45+N45,"")</f>
        <v/>
      </c>
      <c r="S45" s="327" t="str">
        <f>IF(L45='11 FORMULAS'!$P$5,S44-(S44*R45),S44)</f>
        <v/>
      </c>
      <c r="T45" s="327" t="str">
        <f>IF(L45='11 FORMULAS'!$P$6,T44-(T44*R45),T44)</f>
        <v/>
      </c>
      <c r="U45" s="466"/>
      <c r="V45" s="469"/>
      <c r="X45" s="322"/>
      <c r="Y45" s="323"/>
      <c r="Z45" s="323"/>
    </row>
    <row r="46" spans="1:26" ht="29.45" customHeight="1" x14ac:dyDescent="0.25">
      <c r="A46" s="478"/>
      <c r="B46" s="481"/>
      <c r="C46" s="484"/>
      <c r="D46" s="487"/>
      <c r="E46" s="69">
        <v>3</v>
      </c>
      <c r="F46" s="230"/>
      <c r="G46" s="230"/>
      <c r="H46" s="230"/>
      <c r="I46" s="340" t="str">
        <f t="shared" si="19"/>
        <v xml:space="preserve">  </v>
      </c>
      <c r="J46" s="1"/>
      <c r="K46" s="65" t="str">
        <f>+IF(J46='11 FORMULAS'!$E$4,'11 FORMULAS'!$F$4,IF(J46='11 FORMULAS'!$E$5,'11 FORMULAS'!$F$5,IF(J46='11 FORMULAS'!$E$6,'11 FORMULAS'!$F$6,"")))</f>
        <v/>
      </c>
      <c r="L46" s="65" t="str">
        <f>+IF(OR(J46='11 FORMULAS'!$O$4,J46='11 FORMULAS'!$O$5),'11 FORMULAS'!$P$5,IF(J46='11 FORMULAS'!$O$6,'11 FORMULAS'!$P$6,""))</f>
        <v/>
      </c>
      <c r="M46" s="1"/>
      <c r="N46" s="65" t="str">
        <f>+IF(M46='11 FORMULAS'!$H$4,'11 FORMULAS'!$I$4,IF(M46='11 FORMULAS'!$H$5,'11 FORMULAS'!$I$5,""))</f>
        <v/>
      </c>
      <c r="O46" s="4"/>
      <c r="P46" s="4"/>
      <c r="Q46" s="4"/>
      <c r="R46" s="327" t="str">
        <f>+IFERROR(K46+N46,"")</f>
        <v/>
      </c>
      <c r="S46" s="327" t="str">
        <f>IF(L46='11 FORMULAS'!$P$5,S45-(S45*R46),S45)</f>
        <v/>
      </c>
      <c r="T46" s="327" t="str">
        <f>IF(L46='11 FORMULAS'!$P$6,T45-(T45*R46),T45)</f>
        <v/>
      </c>
      <c r="U46" s="466"/>
      <c r="V46" s="469"/>
      <c r="X46" s="322"/>
      <c r="Y46" s="323"/>
      <c r="Z46" s="323"/>
    </row>
    <row r="47" spans="1:26" ht="29.45" customHeight="1" thickBot="1" x14ac:dyDescent="0.3">
      <c r="A47" s="479"/>
      <c r="B47" s="482"/>
      <c r="C47" s="485"/>
      <c r="D47" s="488"/>
      <c r="E47" s="70">
        <v>4</v>
      </c>
      <c r="F47" s="231"/>
      <c r="G47" s="231"/>
      <c r="H47" s="231"/>
      <c r="I47" s="341" t="str">
        <f t="shared" si="19"/>
        <v xml:space="preserve">  </v>
      </c>
      <c r="J47" s="7"/>
      <c r="K47" s="66" t="str">
        <f>+IF(J47='11 FORMULAS'!$E$4,'11 FORMULAS'!$F$4,IF(J47='11 FORMULAS'!$E$5,'11 FORMULAS'!$F$5,IF(J47='11 FORMULAS'!$E$6,'11 FORMULAS'!$F$6,"")))</f>
        <v/>
      </c>
      <c r="L47" s="66" t="str">
        <f>+IF(OR(J47='11 FORMULAS'!$O$4,J47='11 FORMULAS'!$O$5),'11 FORMULAS'!$P$5,IF(J47='11 FORMULAS'!$O$6,'11 FORMULAS'!$P$6,""))</f>
        <v/>
      </c>
      <c r="M47" s="7"/>
      <c r="N47" s="66" t="str">
        <f>+IF(M47='11 FORMULAS'!$H$4,'11 FORMULAS'!$I$4,IF(M47='11 FORMULAS'!$H$5,'11 FORMULAS'!$I$5,""))</f>
        <v/>
      </c>
      <c r="O47" s="8"/>
      <c r="P47" s="8"/>
      <c r="Q47" s="8"/>
      <c r="R47" s="328" t="str">
        <f t="shared" ref="R47" si="21">+IFERROR(K47+N47,"")</f>
        <v/>
      </c>
      <c r="S47" s="328" t="str">
        <f>IF(L47='11 FORMULAS'!$P$5,S46-(S46*R47),S46)</f>
        <v/>
      </c>
      <c r="T47" s="328" t="str">
        <f>IF(L47='11 FORMULAS'!$P$6,T46-(T46*R47),T46)</f>
        <v/>
      </c>
      <c r="U47" s="467"/>
      <c r="V47" s="470"/>
    </row>
    <row r="48" spans="1:26" ht="29.45" customHeight="1" x14ac:dyDescent="0.25">
      <c r="A48" s="477" t="str">
        <f>'2 CONTEXTO E IDENTIFICACIÓN'!A18</f>
        <v>R10</v>
      </c>
      <c r="B48" s="480" t="str">
        <f>+'2 CONTEXTO E IDENTIFICACIÓN'!F18</f>
        <v xml:space="preserve">  </v>
      </c>
      <c r="C48" s="483" t="str">
        <f>+'3 PROBABIL E IMPACTO INHERENTE'!E18</f>
        <v/>
      </c>
      <c r="D48" s="486" t="str">
        <f>+'3 PROBABIL E IMPACTO INHERENTE'!M18</f>
        <v/>
      </c>
      <c r="E48" s="68">
        <v>1</v>
      </c>
      <c r="F48" s="71"/>
      <c r="G48" s="71"/>
      <c r="H48" s="71"/>
      <c r="I48" s="339" t="str">
        <f t="shared" si="19"/>
        <v xml:space="preserve">  </v>
      </c>
      <c r="J48" s="5"/>
      <c r="K48" s="64" t="str">
        <f>+IF(J48='11 FORMULAS'!$E$4,'11 FORMULAS'!$F$4,IF(J48='11 FORMULAS'!$E$5,'11 FORMULAS'!$F$5,IF(J48='11 FORMULAS'!$E$6,'11 FORMULAS'!$F$6,"")))</f>
        <v/>
      </c>
      <c r="L48" s="64" t="str">
        <f>+IF(OR(J48='11 FORMULAS'!$O$4,J48='11 FORMULAS'!$O$5),'11 FORMULAS'!$P$5,IF(J48='11 FORMULAS'!$O$6,'11 FORMULAS'!$P$6,""))</f>
        <v/>
      </c>
      <c r="M48" s="5"/>
      <c r="N48" s="64" t="str">
        <f>+IF(M48='11 FORMULAS'!$H$4,'11 FORMULAS'!$I$4,IF(M48='11 FORMULAS'!$H$5,'11 FORMULAS'!$I$5,""))</f>
        <v/>
      </c>
      <c r="O48" s="6"/>
      <c r="P48" s="6"/>
      <c r="Q48" s="6"/>
      <c r="R48" s="326" t="str">
        <f>+IFERROR(K48+N48,"")</f>
        <v/>
      </c>
      <c r="S48" s="326" t="str">
        <f>IF(L48='11 FORMULAS'!$P$5,C48-(C48*R48),C48)</f>
        <v/>
      </c>
      <c r="T48" s="326" t="str">
        <f>IF(L48='11 FORMULAS'!$P$6,D48-(D48*R48),D48)</f>
        <v/>
      </c>
      <c r="U48" s="465" t="str">
        <f>+IF(S51="","",S51)</f>
        <v/>
      </c>
      <c r="V48" s="468" t="str">
        <f>+IF(T51="","",T51)</f>
        <v/>
      </c>
      <c r="X48" s="322"/>
      <c r="Y48" s="323"/>
      <c r="Z48" s="323"/>
    </row>
    <row r="49" spans="1:26" ht="29.45" customHeight="1" x14ac:dyDescent="0.25">
      <c r="A49" s="478"/>
      <c r="B49" s="481"/>
      <c r="C49" s="484"/>
      <c r="D49" s="487"/>
      <c r="E49" s="69">
        <v>2</v>
      </c>
      <c r="F49" s="230"/>
      <c r="G49" s="230"/>
      <c r="H49" s="230"/>
      <c r="I49" s="340" t="str">
        <f t="shared" si="19"/>
        <v xml:space="preserve">  </v>
      </c>
      <c r="J49" s="1"/>
      <c r="K49" s="65" t="str">
        <f>+IF(J49='11 FORMULAS'!$E$4,'11 FORMULAS'!$F$4,IF(J49='11 FORMULAS'!$E$5,'11 FORMULAS'!$F$5,IF(J49='11 FORMULAS'!$E$6,'11 FORMULAS'!$F$6,"")))</f>
        <v/>
      </c>
      <c r="L49" s="65" t="str">
        <f>+IF(OR(J49='11 FORMULAS'!$O$4,J49='11 FORMULAS'!$O$5),'11 FORMULAS'!$P$5,IF(J49='11 FORMULAS'!$O$6,'11 FORMULAS'!$P$6,""))</f>
        <v/>
      </c>
      <c r="M49" s="1"/>
      <c r="N49" s="65" t="str">
        <f>+IF(M49='11 FORMULAS'!$H$4,'11 FORMULAS'!$I$4,IF(M49='11 FORMULAS'!$H$5,'11 FORMULAS'!$I$5,""))</f>
        <v/>
      </c>
      <c r="O49" s="4"/>
      <c r="P49" s="4"/>
      <c r="Q49" s="4"/>
      <c r="R49" s="327" t="str">
        <f t="shared" ref="R49" si="22">+IFERROR(K49+N49,"")</f>
        <v/>
      </c>
      <c r="S49" s="327" t="str">
        <f>IF(L49='11 FORMULAS'!$P$5,S48-(S48*R49),S48)</f>
        <v/>
      </c>
      <c r="T49" s="327" t="str">
        <f>IF(L49='11 FORMULAS'!$P$6,T48-(T48*R49),T48)</f>
        <v/>
      </c>
      <c r="U49" s="466"/>
      <c r="V49" s="469"/>
      <c r="X49" s="322"/>
      <c r="Y49" s="323"/>
      <c r="Z49" s="323"/>
    </row>
    <row r="50" spans="1:26" ht="29.45" customHeight="1" x14ac:dyDescent="0.25">
      <c r="A50" s="478"/>
      <c r="B50" s="481"/>
      <c r="C50" s="484"/>
      <c r="D50" s="487"/>
      <c r="E50" s="69">
        <v>3</v>
      </c>
      <c r="F50" s="230"/>
      <c r="G50" s="230"/>
      <c r="H50" s="230"/>
      <c r="I50" s="340" t="str">
        <f t="shared" si="19"/>
        <v xml:space="preserve">  </v>
      </c>
      <c r="J50" s="1"/>
      <c r="K50" s="65" t="str">
        <f>+IF(J50='11 FORMULAS'!$E$4,'11 FORMULAS'!$F$4,IF(J50='11 FORMULAS'!$E$5,'11 FORMULAS'!$F$5,IF(J50='11 FORMULAS'!$E$6,'11 FORMULAS'!$F$6,"")))</f>
        <v/>
      </c>
      <c r="L50" s="65" t="str">
        <f>+IF(OR(J50='11 FORMULAS'!$O$4,J50='11 FORMULAS'!$O$5),'11 FORMULAS'!$P$5,IF(J50='11 FORMULAS'!$O$6,'11 FORMULAS'!$P$6,""))</f>
        <v/>
      </c>
      <c r="M50" s="1"/>
      <c r="N50" s="65" t="str">
        <f>+IF(M50='11 FORMULAS'!$H$4,'11 FORMULAS'!$I$4,IF(M50='11 FORMULAS'!$H$5,'11 FORMULAS'!$I$5,""))</f>
        <v/>
      </c>
      <c r="O50" s="4"/>
      <c r="P50" s="4"/>
      <c r="Q50" s="4"/>
      <c r="R50" s="327" t="str">
        <f>+IFERROR(K50+N50,"")</f>
        <v/>
      </c>
      <c r="S50" s="327" t="str">
        <f>IF(L50='11 FORMULAS'!$P$5,S49-(S49*R50),S49)</f>
        <v/>
      </c>
      <c r="T50" s="327" t="str">
        <f>IF(L50='11 FORMULAS'!$P$6,T49-(T49*R50),T49)</f>
        <v/>
      </c>
      <c r="U50" s="466"/>
      <c r="V50" s="469"/>
      <c r="X50" s="322"/>
      <c r="Y50" s="323"/>
      <c r="Z50" s="323"/>
    </row>
    <row r="51" spans="1:26" ht="29.45" customHeight="1" thickBot="1" x14ac:dyDescent="0.3">
      <c r="A51" s="479"/>
      <c r="B51" s="482"/>
      <c r="C51" s="485"/>
      <c r="D51" s="488"/>
      <c r="E51" s="70">
        <v>4</v>
      </c>
      <c r="F51" s="231"/>
      <c r="G51" s="231"/>
      <c r="H51" s="231"/>
      <c r="I51" s="341" t="str">
        <f t="shared" si="19"/>
        <v xml:space="preserve">  </v>
      </c>
      <c r="J51" s="7"/>
      <c r="K51" s="66" t="str">
        <f>+IF(J51='11 FORMULAS'!$E$4,'11 FORMULAS'!$F$4,IF(J51='11 FORMULAS'!$E$5,'11 FORMULAS'!$F$5,IF(J51='11 FORMULAS'!$E$6,'11 FORMULAS'!$F$6,"")))</f>
        <v/>
      </c>
      <c r="L51" s="66" t="str">
        <f>+IF(OR(J51='11 FORMULAS'!$O$4,J51='11 FORMULAS'!$O$5),'11 FORMULAS'!$P$5,IF(J51='11 FORMULAS'!$O$6,'11 FORMULAS'!$P$6,""))</f>
        <v/>
      </c>
      <c r="M51" s="7"/>
      <c r="N51" s="66" t="str">
        <f>+IF(M51='11 FORMULAS'!$H$4,'11 FORMULAS'!$I$4,IF(M51='11 FORMULAS'!$H$5,'11 FORMULAS'!$I$5,""))</f>
        <v/>
      </c>
      <c r="O51" s="8"/>
      <c r="P51" s="8"/>
      <c r="Q51" s="8"/>
      <c r="R51" s="328" t="str">
        <f t="shared" ref="R51" si="23">+IFERROR(K51+N51,"")</f>
        <v/>
      </c>
      <c r="S51" s="328" t="str">
        <f>IF(L51='11 FORMULAS'!$P$5,S50-(S50*R51),S50)</f>
        <v/>
      </c>
      <c r="T51" s="328" t="str">
        <f>IF(L51='11 FORMULAS'!$P$6,T50-(T50*R51),T50)</f>
        <v/>
      </c>
      <c r="U51" s="467"/>
      <c r="V51" s="470"/>
    </row>
    <row r="52" spans="1:26" ht="29.45" customHeight="1" x14ac:dyDescent="0.25">
      <c r="A52" s="477" t="str">
        <f>'2 CONTEXTO E IDENTIFICACIÓN'!A19</f>
        <v>R11</v>
      </c>
      <c r="B52" s="480" t="str">
        <f>+'2 CONTEXTO E IDENTIFICACIÓN'!F19</f>
        <v xml:space="preserve">  </v>
      </c>
      <c r="C52" s="483" t="str">
        <f>+'3 PROBABIL E IMPACTO INHERENTE'!E19</f>
        <v/>
      </c>
      <c r="D52" s="486" t="str">
        <f>+'3 PROBABIL E IMPACTO INHERENTE'!M19</f>
        <v/>
      </c>
      <c r="E52" s="68">
        <v>1</v>
      </c>
      <c r="F52" s="71"/>
      <c r="G52" s="71"/>
      <c r="H52" s="71"/>
      <c r="I52" s="339" t="str">
        <f t="shared" si="19"/>
        <v xml:space="preserve">  </v>
      </c>
      <c r="J52" s="5"/>
      <c r="K52" s="64" t="str">
        <f>+IF(J52='11 FORMULAS'!$E$4,'11 FORMULAS'!$F$4,IF(J52='11 FORMULAS'!$E$5,'11 FORMULAS'!$F$5,IF(J52='11 FORMULAS'!$E$6,'11 FORMULAS'!$F$6,"")))</f>
        <v/>
      </c>
      <c r="L52" s="64" t="str">
        <f>+IF(OR(J52='11 FORMULAS'!$O$4,J52='11 FORMULAS'!$O$5),'11 FORMULAS'!$P$5,IF(J52='11 FORMULAS'!$O$6,'11 FORMULAS'!$P$6,""))</f>
        <v/>
      </c>
      <c r="M52" s="5"/>
      <c r="N52" s="64" t="str">
        <f>+IF(M52='11 FORMULAS'!$H$4,'11 FORMULAS'!$I$4,IF(M52='11 FORMULAS'!$H$5,'11 FORMULAS'!$I$5,""))</f>
        <v/>
      </c>
      <c r="O52" s="6"/>
      <c r="P52" s="6"/>
      <c r="Q52" s="6"/>
      <c r="R52" s="326" t="str">
        <f>+IFERROR(K52+N52,"")</f>
        <v/>
      </c>
      <c r="S52" s="326" t="str">
        <f>IF(L52='11 FORMULAS'!$P$5,C52-(C52*R52),C52)</f>
        <v/>
      </c>
      <c r="T52" s="326" t="str">
        <f>IF(L52='11 FORMULAS'!$P$6,D52-(D52*R52),D52)</f>
        <v/>
      </c>
      <c r="U52" s="465" t="str">
        <f>+IF(S55="","",S55)</f>
        <v/>
      </c>
      <c r="V52" s="468" t="str">
        <f>+IF(T55="","",T55)</f>
        <v/>
      </c>
      <c r="X52" s="322"/>
      <c r="Y52" s="323"/>
      <c r="Z52" s="323"/>
    </row>
    <row r="53" spans="1:26" ht="29.45" customHeight="1" x14ac:dyDescent="0.25">
      <c r="A53" s="478"/>
      <c r="B53" s="481"/>
      <c r="C53" s="484"/>
      <c r="D53" s="487"/>
      <c r="E53" s="69">
        <v>2</v>
      </c>
      <c r="F53" s="230"/>
      <c r="G53" s="230"/>
      <c r="H53" s="230"/>
      <c r="I53" s="340" t="str">
        <f t="shared" si="19"/>
        <v xml:space="preserve">  </v>
      </c>
      <c r="J53" s="1"/>
      <c r="K53" s="65" t="str">
        <f>+IF(J53='11 FORMULAS'!$E$4,'11 FORMULAS'!$F$4,IF(J53='11 FORMULAS'!$E$5,'11 FORMULAS'!$F$5,IF(J53='11 FORMULAS'!$E$6,'11 FORMULAS'!$F$6,"")))</f>
        <v/>
      </c>
      <c r="L53" s="65" t="str">
        <f>+IF(OR(J53='11 FORMULAS'!$O$4,J53='11 FORMULAS'!$O$5),'11 FORMULAS'!$P$5,IF(J53='11 FORMULAS'!$O$6,'11 FORMULAS'!$P$6,""))</f>
        <v/>
      </c>
      <c r="M53" s="1"/>
      <c r="N53" s="65" t="str">
        <f>+IF(M53='11 FORMULAS'!$H$4,'11 FORMULAS'!$I$4,IF(M53='11 FORMULAS'!$H$5,'11 FORMULAS'!$I$5,""))</f>
        <v/>
      </c>
      <c r="O53" s="4"/>
      <c r="P53" s="4"/>
      <c r="Q53" s="4"/>
      <c r="R53" s="327" t="str">
        <f t="shared" ref="R53" si="24">+IFERROR(K53+N53,"")</f>
        <v/>
      </c>
      <c r="S53" s="327" t="str">
        <f>IF(L53='11 FORMULAS'!$P$5,S52-(S52*R53),S52)</f>
        <v/>
      </c>
      <c r="T53" s="327" t="str">
        <f>IF(L53='11 FORMULAS'!$P$6,T52-(T52*R53),T52)</f>
        <v/>
      </c>
      <c r="U53" s="466"/>
      <c r="V53" s="469"/>
      <c r="X53" s="322"/>
      <c r="Y53" s="323"/>
      <c r="Z53" s="323"/>
    </row>
    <row r="54" spans="1:26" ht="29.45" customHeight="1" x14ac:dyDescent="0.25">
      <c r="A54" s="478"/>
      <c r="B54" s="481"/>
      <c r="C54" s="484"/>
      <c r="D54" s="487"/>
      <c r="E54" s="69">
        <v>3</v>
      </c>
      <c r="F54" s="230"/>
      <c r="G54" s="230"/>
      <c r="H54" s="230"/>
      <c r="I54" s="340" t="str">
        <f t="shared" si="19"/>
        <v xml:space="preserve">  </v>
      </c>
      <c r="J54" s="1"/>
      <c r="K54" s="65" t="str">
        <f>+IF(J54='11 FORMULAS'!$E$4,'11 FORMULAS'!$F$4,IF(J54='11 FORMULAS'!$E$5,'11 FORMULAS'!$F$5,IF(J54='11 FORMULAS'!$E$6,'11 FORMULAS'!$F$6,"")))</f>
        <v/>
      </c>
      <c r="L54" s="65" t="str">
        <f>+IF(OR(J54='11 FORMULAS'!$O$4,J54='11 FORMULAS'!$O$5),'11 FORMULAS'!$P$5,IF(J54='11 FORMULAS'!$O$6,'11 FORMULAS'!$P$6,""))</f>
        <v/>
      </c>
      <c r="M54" s="1"/>
      <c r="N54" s="65" t="str">
        <f>+IF(M54='11 FORMULAS'!$H$4,'11 FORMULAS'!$I$4,IF(M54='11 FORMULAS'!$H$5,'11 FORMULAS'!$I$5,""))</f>
        <v/>
      </c>
      <c r="O54" s="4"/>
      <c r="P54" s="4"/>
      <c r="Q54" s="4"/>
      <c r="R54" s="327" t="str">
        <f>+IFERROR(K54+N54,"")</f>
        <v/>
      </c>
      <c r="S54" s="327" t="str">
        <f>IF(L54='11 FORMULAS'!$P$5,S53-(S53*R54),S53)</f>
        <v/>
      </c>
      <c r="T54" s="327" t="str">
        <f>IF(L54='11 FORMULAS'!$P$6,T53-(T53*R54),T53)</f>
        <v/>
      </c>
      <c r="U54" s="466"/>
      <c r="V54" s="469"/>
      <c r="X54" s="322"/>
      <c r="Y54" s="323"/>
      <c r="Z54" s="323"/>
    </row>
    <row r="55" spans="1:26" ht="29.45" customHeight="1" thickBot="1" x14ac:dyDescent="0.3">
      <c r="A55" s="479"/>
      <c r="B55" s="482"/>
      <c r="C55" s="485"/>
      <c r="D55" s="488"/>
      <c r="E55" s="70">
        <v>4</v>
      </c>
      <c r="F55" s="231"/>
      <c r="G55" s="231"/>
      <c r="H55" s="231"/>
      <c r="I55" s="341" t="str">
        <f t="shared" si="19"/>
        <v xml:space="preserve">  </v>
      </c>
      <c r="J55" s="7"/>
      <c r="K55" s="66" t="str">
        <f>+IF(J55='11 FORMULAS'!$E$4,'11 FORMULAS'!$F$4,IF(J55='11 FORMULAS'!$E$5,'11 FORMULAS'!$F$5,IF(J55='11 FORMULAS'!$E$6,'11 FORMULAS'!$F$6,"")))</f>
        <v/>
      </c>
      <c r="L55" s="66" t="str">
        <f>+IF(OR(J55='11 FORMULAS'!$O$4,J55='11 FORMULAS'!$O$5),'11 FORMULAS'!$P$5,IF(J55='11 FORMULAS'!$O$6,'11 FORMULAS'!$P$6,""))</f>
        <v/>
      </c>
      <c r="M55" s="7"/>
      <c r="N55" s="66" t="str">
        <f>+IF(M55='11 FORMULAS'!$H$4,'11 FORMULAS'!$I$4,IF(M55='11 FORMULAS'!$H$5,'11 FORMULAS'!$I$5,""))</f>
        <v/>
      </c>
      <c r="O55" s="8"/>
      <c r="P55" s="8"/>
      <c r="Q55" s="8"/>
      <c r="R55" s="328" t="str">
        <f t="shared" ref="R55" si="25">+IFERROR(K55+N55,"")</f>
        <v/>
      </c>
      <c r="S55" s="328" t="str">
        <f>IF(L55='11 FORMULAS'!$P$5,S54-(S54*R55),S54)</f>
        <v/>
      </c>
      <c r="T55" s="328" t="str">
        <f>IF(L55='11 FORMULAS'!$P$6,T54-(T54*R55),T54)</f>
        <v/>
      </c>
      <c r="U55" s="467"/>
      <c r="V55" s="470"/>
    </row>
    <row r="56" spans="1:26" ht="29.45" customHeight="1" x14ac:dyDescent="0.25">
      <c r="A56" s="477" t="str">
        <f>'2 CONTEXTO E IDENTIFICACIÓN'!A20</f>
        <v>R12</v>
      </c>
      <c r="B56" s="480" t="str">
        <f>+'2 CONTEXTO E IDENTIFICACIÓN'!F20</f>
        <v xml:space="preserve">  </v>
      </c>
      <c r="C56" s="483" t="str">
        <f>+'3 PROBABIL E IMPACTO INHERENTE'!E20</f>
        <v/>
      </c>
      <c r="D56" s="486" t="str">
        <f>+'3 PROBABIL E IMPACTO INHERENTE'!M20</f>
        <v/>
      </c>
      <c r="E56" s="68">
        <v>1</v>
      </c>
      <c r="F56" s="71"/>
      <c r="G56" s="71"/>
      <c r="H56" s="71"/>
      <c r="I56" s="339" t="str">
        <f t="shared" si="19"/>
        <v xml:space="preserve">  </v>
      </c>
      <c r="J56" s="5"/>
      <c r="K56" s="64" t="str">
        <f>+IF(J56='11 FORMULAS'!$E$4,'11 FORMULAS'!$F$4,IF(J56='11 FORMULAS'!$E$5,'11 FORMULAS'!$F$5,IF(J56='11 FORMULAS'!$E$6,'11 FORMULAS'!$F$6,"")))</f>
        <v/>
      </c>
      <c r="L56" s="64" t="str">
        <f>+IF(OR(J56='11 FORMULAS'!$O$4,J56='11 FORMULAS'!$O$5),'11 FORMULAS'!$P$5,IF(J56='11 FORMULAS'!$O$6,'11 FORMULAS'!$P$6,""))</f>
        <v/>
      </c>
      <c r="M56" s="5"/>
      <c r="N56" s="64" t="str">
        <f>+IF(M56='11 FORMULAS'!$H$4,'11 FORMULAS'!$I$4,IF(M56='11 FORMULAS'!$H$5,'11 FORMULAS'!$I$5,""))</f>
        <v/>
      </c>
      <c r="O56" s="6"/>
      <c r="P56" s="6"/>
      <c r="Q56" s="6"/>
      <c r="R56" s="326" t="str">
        <f>+IFERROR(K56+N56,"")</f>
        <v/>
      </c>
      <c r="S56" s="326" t="str">
        <f>IF(L56='11 FORMULAS'!$P$5,C56-(C56*R56),C56)</f>
        <v/>
      </c>
      <c r="T56" s="326" t="str">
        <f>IF(L56='11 FORMULAS'!$P$6,D56-(D56*R56),D56)</f>
        <v/>
      </c>
      <c r="U56" s="465" t="str">
        <f>+IF(S59="","",S59)</f>
        <v/>
      </c>
      <c r="V56" s="468" t="str">
        <f>+IF(T59="","",T59)</f>
        <v/>
      </c>
      <c r="X56" s="322"/>
      <c r="Y56" s="323"/>
      <c r="Z56" s="323"/>
    </row>
    <row r="57" spans="1:26" ht="29.45" customHeight="1" x14ac:dyDescent="0.25">
      <c r="A57" s="478"/>
      <c r="B57" s="481"/>
      <c r="C57" s="484"/>
      <c r="D57" s="487"/>
      <c r="E57" s="69">
        <v>2</v>
      </c>
      <c r="F57" s="230"/>
      <c r="G57" s="230"/>
      <c r="H57" s="230"/>
      <c r="I57" s="340" t="str">
        <f t="shared" si="19"/>
        <v xml:space="preserve">  </v>
      </c>
      <c r="J57" s="1"/>
      <c r="K57" s="65" t="str">
        <f>+IF(J57='11 FORMULAS'!$E$4,'11 FORMULAS'!$F$4,IF(J57='11 FORMULAS'!$E$5,'11 FORMULAS'!$F$5,IF(J57='11 FORMULAS'!$E$6,'11 FORMULAS'!$F$6,"")))</f>
        <v/>
      </c>
      <c r="L57" s="65" t="str">
        <f>+IF(OR(J57='11 FORMULAS'!$O$4,J57='11 FORMULAS'!$O$5),'11 FORMULAS'!$P$5,IF(J57='11 FORMULAS'!$O$6,'11 FORMULAS'!$P$6,""))</f>
        <v/>
      </c>
      <c r="M57" s="1"/>
      <c r="N57" s="65" t="str">
        <f>+IF(M57='11 FORMULAS'!$H$4,'11 FORMULAS'!$I$4,IF(M57='11 FORMULAS'!$H$5,'11 FORMULAS'!$I$5,""))</f>
        <v/>
      </c>
      <c r="O57" s="4"/>
      <c r="P57" s="4"/>
      <c r="Q57" s="4"/>
      <c r="R57" s="327" t="str">
        <f t="shared" ref="R57" si="26">+IFERROR(K57+N57,"")</f>
        <v/>
      </c>
      <c r="S57" s="327" t="str">
        <f>IF(L57='11 FORMULAS'!$P$5,S56-(S56*R57),S56)</f>
        <v/>
      </c>
      <c r="T57" s="327" t="str">
        <f>IF(L57='11 FORMULAS'!$P$6,T56-(T56*R57),T56)</f>
        <v/>
      </c>
      <c r="U57" s="466"/>
      <c r="V57" s="469"/>
      <c r="X57" s="322"/>
      <c r="Y57" s="323"/>
      <c r="Z57" s="323"/>
    </row>
    <row r="58" spans="1:26" ht="29.45" customHeight="1" x14ac:dyDescent="0.25">
      <c r="A58" s="478"/>
      <c r="B58" s="481"/>
      <c r="C58" s="484"/>
      <c r="D58" s="487"/>
      <c r="E58" s="69">
        <v>3</v>
      </c>
      <c r="F58" s="230"/>
      <c r="G58" s="230"/>
      <c r="H58" s="230"/>
      <c r="I58" s="340" t="str">
        <f t="shared" si="19"/>
        <v xml:space="preserve">  </v>
      </c>
      <c r="J58" s="1"/>
      <c r="K58" s="65" t="str">
        <f>+IF(J58='11 FORMULAS'!$E$4,'11 FORMULAS'!$F$4,IF(J58='11 FORMULAS'!$E$5,'11 FORMULAS'!$F$5,IF(J58='11 FORMULAS'!$E$6,'11 FORMULAS'!$F$6,"")))</f>
        <v/>
      </c>
      <c r="L58" s="65" t="str">
        <f>+IF(OR(J58='11 FORMULAS'!$O$4,J58='11 FORMULAS'!$O$5),'11 FORMULAS'!$P$5,IF(J58='11 FORMULAS'!$O$6,'11 FORMULAS'!$P$6,""))</f>
        <v/>
      </c>
      <c r="M58" s="1"/>
      <c r="N58" s="65" t="str">
        <f>+IF(M58='11 FORMULAS'!$H$4,'11 FORMULAS'!$I$4,IF(M58='11 FORMULAS'!$H$5,'11 FORMULAS'!$I$5,""))</f>
        <v/>
      </c>
      <c r="O58" s="4"/>
      <c r="P58" s="4"/>
      <c r="Q58" s="4"/>
      <c r="R58" s="327" t="str">
        <f>+IFERROR(K58+N58,"")</f>
        <v/>
      </c>
      <c r="S58" s="327" t="str">
        <f>IF(L58='11 FORMULAS'!$P$5,S57-(S57*R58),S57)</f>
        <v/>
      </c>
      <c r="T58" s="327" t="str">
        <f>IF(L58='11 FORMULAS'!$P$6,T57-(T57*R58),T57)</f>
        <v/>
      </c>
      <c r="U58" s="466"/>
      <c r="V58" s="469"/>
      <c r="X58" s="322"/>
      <c r="Y58" s="323"/>
      <c r="Z58" s="323"/>
    </row>
    <row r="59" spans="1:26" ht="29.45" customHeight="1" thickBot="1" x14ac:dyDescent="0.3">
      <c r="A59" s="479"/>
      <c r="B59" s="482"/>
      <c r="C59" s="485"/>
      <c r="D59" s="488"/>
      <c r="E59" s="70">
        <v>4</v>
      </c>
      <c r="F59" s="231"/>
      <c r="G59" s="231"/>
      <c r="H59" s="231"/>
      <c r="I59" s="341" t="str">
        <f t="shared" si="19"/>
        <v xml:space="preserve">  </v>
      </c>
      <c r="J59" s="7"/>
      <c r="K59" s="66" t="str">
        <f>+IF(J59='11 FORMULAS'!$E$4,'11 FORMULAS'!$F$4,IF(J59='11 FORMULAS'!$E$5,'11 FORMULAS'!$F$5,IF(J59='11 FORMULAS'!$E$6,'11 FORMULAS'!$F$6,"")))</f>
        <v/>
      </c>
      <c r="L59" s="66" t="str">
        <f>+IF(OR(J59='11 FORMULAS'!$O$4,J59='11 FORMULAS'!$O$5),'11 FORMULAS'!$P$5,IF(J59='11 FORMULAS'!$O$6,'11 FORMULAS'!$P$6,""))</f>
        <v/>
      </c>
      <c r="M59" s="7"/>
      <c r="N59" s="66" t="str">
        <f>+IF(M59='11 FORMULAS'!$H$4,'11 FORMULAS'!$I$4,IF(M59='11 FORMULAS'!$H$5,'11 FORMULAS'!$I$5,""))</f>
        <v/>
      </c>
      <c r="O59" s="8"/>
      <c r="P59" s="8"/>
      <c r="Q59" s="8"/>
      <c r="R59" s="328" t="str">
        <f t="shared" ref="R59" si="27">+IFERROR(K59+N59,"")</f>
        <v/>
      </c>
      <c r="S59" s="328" t="str">
        <f>IF(L59='11 FORMULAS'!$P$5,S58-(S58*R59),S58)</f>
        <v/>
      </c>
      <c r="T59" s="328" t="str">
        <f>IF(L59='11 FORMULAS'!$P$6,T58-(T58*R59),T58)</f>
        <v/>
      </c>
      <c r="U59" s="467"/>
      <c r="V59" s="470"/>
    </row>
    <row r="60" spans="1:26" ht="29.45" customHeight="1" x14ac:dyDescent="0.25">
      <c r="A60" s="477" t="str">
        <f>'2 CONTEXTO E IDENTIFICACIÓN'!A21</f>
        <v>R13</v>
      </c>
      <c r="B60" s="480" t="str">
        <f>+'2 CONTEXTO E IDENTIFICACIÓN'!F21</f>
        <v xml:space="preserve">  </v>
      </c>
      <c r="C60" s="483" t="str">
        <f>+'3 PROBABIL E IMPACTO INHERENTE'!E21</f>
        <v/>
      </c>
      <c r="D60" s="486" t="str">
        <f>+'3 PROBABIL E IMPACTO INHERENTE'!M21</f>
        <v/>
      </c>
      <c r="E60" s="68">
        <v>1</v>
      </c>
      <c r="F60" s="71"/>
      <c r="G60" s="71"/>
      <c r="H60" s="71"/>
      <c r="I60" s="339" t="str">
        <f t="shared" si="19"/>
        <v xml:space="preserve">  </v>
      </c>
      <c r="J60" s="5"/>
      <c r="K60" s="64" t="str">
        <f>+IF(J60='11 FORMULAS'!$E$4,'11 FORMULAS'!$F$4,IF(J60='11 FORMULAS'!$E$5,'11 FORMULAS'!$F$5,IF(J60='11 FORMULAS'!$E$6,'11 FORMULAS'!$F$6,"")))</f>
        <v/>
      </c>
      <c r="L60" s="64" t="str">
        <f>+IF(OR(J60='11 FORMULAS'!$O$4,J60='11 FORMULAS'!$O$5),'11 FORMULAS'!$P$5,IF(J60='11 FORMULAS'!$O$6,'11 FORMULAS'!$P$6,""))</f>
        <v/>
      </c>
      <c r="M60" s="5"/>
      <c r="N60" s="64" t="str">
        <f>+IF(M60='11 FORMULAS'!$H$4,'11 FORMULAS'!$I$4,IF(M60='11 FORMULAS'!$H$5,'11 FORMULAS'!$I$5,""))</f>
        <v/>
      </c>
      <c r="O60" s="6"/>
      <c r="P60" s="6"/>
      <c r="Q60" s="6"/>
      <c r="R60" s="326" t="str">
        <f>+IFERROR(K60+N60,"")</f>
        <v/>
      </c>
      <c r="S60" s="326" t="str">
        <f>IF(L60='11 FORMULAS'!$P$5,C60-(C60*R60),C60)</f>
        <v/>
      </c>
      <c r="T60" s="326" t="str">
        <f>IF(L60='11 FORMULAS'!$P$6,D60-(D60*R60),D60)</f>
        <v/>
      </c>
      <c r="U60" s="465" t="str">
        <f>+IF(S63="","",S63)</f>
        <v/>
      </c>
      <c r="V60" s="468" t="str">
        <f>+IF(T63="","",T63)</f>
        <v/>
      </c>
      <c r="X60" s="322"/>
      <c r="Y60" s="323"/>
      <c r="Z60" s="323"/>
    </row>
    <row r="61" spans="1:26" ht="29.45" customHeight="1" x14ac:dyDescent="0.25">
      <c r="A61" s="478"/>
      <c r="B61" s="481"/>
      <c r="C61" s="484"/>
      <c r="D61" s="487"/>
      <c r="E61" s="69">
        <v>2</v>
      </c>
      <c r="F61" s="230"/>
      <c r="G61" s="230"/>
      <c r="H61" s="230"/>
      <c r="I61" s="340" t="str">
        <f t="shared" si="19"/>
        <v xml:space="preserve">  </v>
      </c>
      <c r="J61" s="1"/>
      <c r="K61" s="65" t="str">
        <f>+IF(J61='11 FORMULAS'!$E$4,'11 FORMULAS'!$F$4,IF(J61='11 FORMULAS'!$E$5,'11 FORMULAS'!$F$5,IF(J61='11 FORMULAS'!$E$6,'11 FORMULAS'!$F$6,"")))</f>
        <v/>
      </c>
      <c r="L61" s="65" t="str">
        <f>+IF(OR(J61='11 FORMULAS'!$O$4,J61='11 FORMULAS'!$O$5),'11 FORMULAS'!$P$5,IF(J61='11 FORMULAS'!$O$6,'11 FORMULAS'!$P$6,""))</f>
        <v/>
      </c>
      <c r="M61" s="1"/>
      <c r="N61" s="65" t="str">
        <f>+IF(M61='11 FORMULAS'!$H$4,'11 FORMULAS'!$I$4,IF(M61='11 FORMULAS'!$H$5,'11 FORMULAS'!$I$5,""))</f>
        <v/>
      </c>
      <c r="O61" s="4"/>
      <c r="P61" s="4"/>
      <c r="Q61" s="4"/>
      <c r="R61" s="327" t="str">
        <f t="shared" ref="R61" si="28">+IFERROR(K61+N61,"")</f>
        <v/>
      </c>
      <c r="S61" s="327" t="str">
        <f>IF(L61='11 FORMULAS'!$P$5,S60-(S60*R61),S60)</f>
        <v/>
      </c>
      <c r="T61" s="327" t="str">
        <f>IF(L61='11 FORMULAS'!$P$6,T60-(T60*R61),T60)</f>
        <v/>
      </c>
      <c r="U61" s="466"/>
      <c r="V61" s="469"/>
      <c r="X61" s="322"/>
      <c r="Y61" s="323"/>
      <c r="Z61" s="323"/>
    </row>
    <row r="62" spans="1:26" ht="29.45" customHeight="1" x14ac:dyDescent="0.25">
      <c r="A62" s="478"/>
      <c r="B62" s="481"/>
      <c r="C62" s="484"/>
      <c r="D62" s="487"/>
      <c r="E62" s="69">
        <v>3</v>
      </c>
      <c r="F62" s="230"/>
      <c r="G62" s="230"/>
      <c r="H62" s="230"/>
      <c r="I62" s="340" t="str">
        <f t="shared" si="19"/>
        <v xml:space="preserve">  </v>
      </c>
      <c r="J62" s="1"/>
      <c r="K62" s="65" t="str">
        <f>+IF(J62='11 FORMULAS'!$E$4,'11 FORMULAS'!$F$4,IF(J62='11 FORMULAS'!$E$5,'11 FORMULAS'!$F$5,IF(J62='11 FORMULAS'!$E$6,'11 FORMULAS'!$F$6,"")))</f>
        <v/>
      </c>
      <c r="L62" s="65" t="str">
        <f>+IF(OR(J62='11 FORMULAS'!$O$4,J62='11 FORMULAS'!$O$5),'11 FORMULAS'!$P$5,IF(J62='11 FORMULAS'!$O$6,'11 FORMULAS'!$P$6,""))</f>
        <v/>
      </c>
      <c r="M62" s="1"/>
      <c r="N62" s="65" t="str">
        <f>+IF(M62='11 FORMULAS'!$H$4,'11 FORMULAS'!$I$4,IF(M62='11 FORMULAS'!$H$5,'11 FORMULAS'!$I$5,""))</f>
        <v/>
      </c>
      <c r="O62" s="4"/>
      <c r="P62" s="4"/>
      <c r="Q62" s="4"/>
      <c r="R62" s="327" t="str">
        <f>+IFERROR(K62+N62,"")</f>
        <v/>
      </c>
      <c r="S62" s="327" t="str">
        <f>IF(L62='11 FORMULAS'!$P$5,S61-(S61*R62),S61)</f>
        <v/>
      </c>
      <c r="T62" s="327" t="str">
        <f>IF(L62='11 FORMULAS'!$P$6,T61-(T61*R62),T61)</f>
        <v/>
      </c>
      <c r="U62" s="466"/>
      <c r="V62" s="469"/>
      <c r="X62" s="322"/>
      <c r="Y62" s="323"/>
      <c r="Z62" s="323"/>
    </row>
    <row r="63" spans="1:26" ht="29.45" customHeight="1" thickBot="1" x14ac:dyDescent="0.3">
      <c r="A63" s="479"/>
      <c r="B63" s="482"/>
      <c r="C63" s="485"/>
      <c r="D63" s="488"/>
      <c r="E63" s="70">
        <v>4</v>
      </c>
      <c r="F63" s="231"/>
      <c r="G63" s="231"/>
      <c r="H63" s="231"/>
      <c r="I63" s="341" t="str">
        <f t="shared" si="19"/>
        <v xml:space="preserve">  </v>
      </c>
      <c r="J63" s="7"/>
      <c r="K63" s="66" t="str">
        <f>+IF(J63='11 FORMULAS'!$E$4,'11 FORMULAS'!$F$4,IF(J63='11 FORMULAS'!$E$5,'11 FORMULAS'!$F$5,IF(J63='11 FORMULAS'!$E$6,'11 FORMULAS'!$F$6,"")))</f>
        <v/>
      </c>
      <c r="L63" s="66" t="str">
        <f>+IF(OR(J63='11 FORMULAS'!$O$4,J63='11 FORMULAS'!$O$5),'11 FORMULAS'!$P$5,IF(J63='11 FORMULAS'!$O$6,'11 FORMULAS'!$P$6,""))</f>
        <v/>
      </c>
      <c r="M63" s="7"/>
      <c r="N63" s="66" t="str">
        <f>+IF(M63='11 FORMULAS'!$H$4,'11 FORMULAS'!$I$4,IF(M63='11 FORMULAS'!$H$5,'11 FORMULAS'!$I$5,""))</f>
        <v/>
      </c>
      <c r="O63" s="8"/>
      <c r="P63" s="8"/>
      <c r="Q63" s="8"/>
      <c r="R63" s="328" t="str">
        <f t="shared" ref="R63" si="29">+IFERROR(K63+N63,"")</f>
        <v/>
      </c>
      <c r="S63" s="328" t="str">
        <f>IF(L63='11 FORMULAS'!$P$5,S62-(S62*R63),S62)</f>
        <v/>
      </c>
      <c r="T63" s="328" t="str">
        <f>IF(L63='11 FORMULAS'!$P$6,T62-(T62*R63),T62)</f>
        <v/>
      </c>
      <c r="U63" s="467"/>
      <c r="V63" s="470"/>
    </row>
    <row r="64" spans="1:26" ht="29.45" customHeight="1" x14ac:dyDescent="0.25">
      <c r="A64" s="477" t="str">
        <f>'2 CONTEXTO E IDENTIFICACIÓN'!A22</f>
        <v>R14</v>
      </c>
      <c r="B64" s="480" t="str">
        <f>+'2 CONTEXTO E IDENTIFICACIÓN'!F22</f>
        <v xml:space="preserve">  </v>
      </c>
      <c r="C64" s="483" t="str">
        <f>+'3 PROBABIL E IMPACTO INHERENTE'!E22</f>
        <v/>
      </c>
      <c r="D64" s="486" t="str">
        <f>+'3 PROBABIL E IMPACTO INHERENTE'!M22</f>
        <v/>
      </c>
      <c r="E64" s="68">
        <v>1</v>
      </c>
      <c r="F64" s="71"/>
      <c r="G64" s="71"/>
      <c r="H64" s="71"/>
      <c r="I64" s="339" t="str">
        <f t="shared" si="19"/>
        <v xml:space="preserve">  </v>
      </c>
      <c r="J64" s="5"/>
      <c r="K64" s="64" t="str">
        <f>+IF(J64='11 FORMULAS'!$E$4,'11 FORMULAS'!$F$4,IF(J64='11 FORMULAS'!$E$5,'11 FORMULAS'!$F$5,IF(J64='11 FORMULAS'!$E$6,'11 FORMULAS'!$F$6,"")))</f>
        <v/>
      </c>
      <c r="L64" s="64" t="str">
        <f>+IF(OR(J64='11 FORMULAS'!$O$4,J64='11 FORMULAS'!$O$5),'11 FORMULAS'!$P$5,IF(J64='11 FORMULAS'!$O$6,'11 FORMULAS'!$P$6,""))</f>
        <v/>
      </c>
      <c r="M64" s="5"/>
      <c r="N64" s="64" t="str">
        <f>+IF(M64='11 FORMULAS'!$H$4,'11 FORMULAS'!$I$4,IF(M64='11 FORMULAS'!$H$5,'11 FORMULAS'!$I$5,""))</f>
        <v/>
      </c>
      <c r="O64" s="6"/>
      <c r="P64" s="6"/>
      <c r="Q64" s="6"/>
      <c r="R64" s="326" t="str">
        <f>+IFERROR(K64+N64,"")</f>
        <v/>
      </c>
      <c r="S64" s="326" t="str">
        <f>IF(L64='11 FORMULAS'!$P$5,C64-(C64*R64),C64)</f>
        <v/>
      </c>
      <c r="T64" s="326" t="str">
        <f>IF(L64='11 FORMULAS'!$P$6,D64-(D64*R64),D64)</f>
        <v/>
      </c>
      <c r="U64" s="465" t="str">
        <f>+IF(S67="","",S67)</f>
        <v/>
      </c>
      <c r="V64" s="468" t="str">
        <f>+IF(T67="","",T67)</f>
        <v/>
      </c>
      <c r="X64" s="322"/>
      <c r="Y64" s="323"/>
      <c r="Z64" s="323"/>
    </row>
    <row r="65" spans="1:26" ht="29.45" customHeight="1" x14ac:dyDescent="0.25">
      <c r="A65" s="478"/>
      <c r="B65" s="481"/>
      <c r="C65" s="484"/>
      <c r="D65" s="487"/>
      <c r="E65" s="69">
        <v>2</v>
      </c>
      <c r="F65" s="230"/>
      <c r="G65" s="230"/>
      <c r="H65" s="230"/>
      <c r="I65" s="340" t="str">
        <f t="shared" si="19"/>
        <v xml:space="preserve">  </v>
      </c>
      <c r="J65" s="1"/>
      <c r="K65" s="65" t="str">
        <f>+IF(J65='11 FORMULAS'!$E$4,'11 FORMULAS'!$F$4,IF(J65='11 FORMULAS'!$E$5,'11 FORMULAS'!$F$5,IF(J65='11 FORMULAS'!$E$6,'11 FORMULAS'!$F$6,"")))</f>
        <v/>
      </c>
      <c r="L65" s="65" t="str">
        <f>+IF(OR(J65='11 FORMULAS'!$O$4,J65='11 FORMULAS'!$O$5),'11 FORMULAS'!$P$5,IF(J65='11 FORMULAS'!$O$6,'11 FORMULAS'!$P$6,""))</f>
        <v/>
      </c>
      <c r="M65" s="1"/>
      <c r="N65" s="65" t="str">
        <f>+IF(M65='11 FORMULAS'!$H$4,'11 FORMULAS'!$I$4,IF(M65='11 FORMULAS'!$H$5,'11 FORMULAS'!$I$5,""))</f>
        <v/>
      </c>
      <c r="O65" s="4"/>
      <c r="P65" s="4"/>
      <c r="Q65" s="4"/>
      <c r="R65" s="327" t="str">
        <f t="shared" ref="R65" si="30">+IFERROR(K65+N65,"")</f>
        <v/>
      </c>
      <c r="S65" s="327" t="str">
        <f>IF(L65='11 FORMULAS'!$P$5,S64-(S64*R65),S64)</f>
        <v/>
      </c>
      <c r="T65" s="327" t="str">
        <f>IF(L65='11 FORMULAS'!$P$6,T64-(T64*R65),T64)</f>
        <v/>
      </c>
      <c r="U65" s="466"/>
      <c r="V65" s="469"/>
      <c r="X65" s="322"/>
      <c r="Y65" s="323"/>
      <c r="Z65" s="323"/>
    </row>
    <row r="66" spans="1:26" ht="29.45" customHeight="1" x14ac:dyDescent="0.25">
      <c r="A66" s="478"/>
      <c r="B66" s="481"/>
      <c r="C66" s="484"/>
      <c r="D66" s="487"/>
      <c r="E66" s="69">
        <v>3</v>
      </c>
      <c r="F66" s="230"/>
      <c r="G66" s="230"/>
      <c r="H66" s="230"/>
      <c r="I66" s="340" t="str">
        <f t="shared" si="19"/>
        <v xml:space="preserve">  </v>
      </c>
      <c r="J66" s="1"/>
      <c r="K66" s="65" t="str">
        <f>+IF(J66='11 FORMULAS'!$E$4,'11 FORMULAS'!$F$4,IF(J66='11 FORMULAS'!$E$5,'11 FORMULAS'!$F$5,IF(J66='11 FORMULAS'!$E$6,'11 FORMULAS'!$F$6,"")))</f>
        <v/>
      </c>
      <c r="L66" s="65" t="str">
        <f>+IF(OR(J66='11 FORMULAS'!$O$4,J66='11 FORMULAS'!$O$5),'11 FORMULAS'!$P$5,IF(J66='11 FORMULAS'!$O$6,'11 FORMULAS'!$P$6,""))</f>
        <v/>
      </c>
      <c r="M66" s="1"/>
      <c r="N66" s="65" t="str">
        <f>+IF(M66='11 FORMULAS'!$H$4,'11 FORMULAS'!$I$4,IF(M66='11 FORMULAS'!$H$5,'11 FORMULAS'!$I$5,""))</f>
        <v/>
      </c>
      <c r="O66" s="4"/>
      <c r="P66" s="4"/>
      <c r="Q66" s="4"/>
      <c r="R66" s="327" t="str">
        <f>+IFERROR(K66+N66,"")</f>
        <v/>
      </c>
      <c r="S66" s="327" t="str">
        <f>IF(L66='11 FORMULAS'!$P$5,S65-(S65*R66),S65)</f>
        <v/>
      </c>
      <c r="T66" s="327" t="str">
        <f>IF(L66='11 FORMULAS'!$P$6,T65-(T65*R66),T65)</f>
        <v/>
      </c>
      <c r="U66" s="466"/>
      <c r="V66" s="469"/>
      <c r="X66" s="322"/>
      <c r="Y66" s="323"/>
      <c r="Z66" s="323"/>
    </row>
    <row r="67" spans="1:26" ht="29.45" customHeight="1" thickBot="1" x14ac:dyDescent="0.3">
      <c r="A67" s="479"/>
      <c r="B67" s="482"/>
      <c r="C67" s="485"/>
      <c r="D67" s="488"/>
      <c r="E67" s="70">
        <v>4</v>
      </c>
      <c r="F67" s="231"/>
      <c r="G67" s="231"/>
      <c r="H67" s="231"/>
      <c r="I67" s="341" t="str">
        <f t="shared" si="19"/>
        <v xml:space="preserve">  </v>
      </c>
      <c r="J67" s="7"/>
      <c r="K67" s="66" t="str">
        <f>+IF(J67='11 FORMULAS'!$E$4,'11 FORMULAS'!$F$4,IF(J67='11 FORMULAS'!$E$5,'11 FORMULAS'!$F$5,IF(J67='11 FORMULAS'!$E$6,'11 FORMULAS'!$F$6,"")))</f>
        <v/>
      </c>
      <c r="L67" s="66" t="str">
        <f>+IF(OR(J67='11 FORMULAS'!$O$4,J67='11 FORMULAS'!$O$5),'11 FORMULAS'!$P$5,IF(J67='11 FORMULAS'!$O$6,'11 FORMULAS'!$P$6,""))</f>
        <v/>
      </c>
      <c r="M67" s="7"/>
      <c r="N67" s="66" t="str">
        <f>+IF(M67='11 FORMULAS'!$H$4,'11 FORMULAS'!$I$4,IF(M67='11 FORMULAS'!$H$5,'11 FORMULAS'!$I$5,""))</f>
        <v/>
      </c>
      <c r="O67" s="8"/>
      <c r="P67" s="8"/>
      <c r="Q67" s="8"/>
      <c r="R67" s="328" t="str">
        <f t="shared" ref="R67" si="31">+IFERROR(K67+N67,"")</f>
        <v/>
      </c>
      <c r="S67" s="328" t="str">
        <f>IF(L67='11 FORMULAS'!$P$5,S66-(S66*R67),S66)</f>
        <v/>
      </c>
      <c r="T67" s="328" t="str">
        <f>IF(L67='11 FORMULAS'!$P$6,T66-(T66*R67),T66)</f>
        <v/>
      </c>
      <c r="U67" s="467"/>
      <c r="V67" s="470"/>
    </row>
    <row r="68" spans="1:26" ht="29.45" customHeight="1" x14ac:dyDescent="0.25">
      <c r="A68" s="477" t="str">
        <f>'2 CONTEXTO E IDENTIFICACIÓN'!A23</f>
        <v>R15</v>
      </c>
      <c r="B68" s="480" t="str">
        <f>+'2 CONTEXTO E IDENTIFICACIÓN'!F23</f>
        <v xml:space="preserve">  </v>
      </c>
      <c r="C68" s="483" t="str">
        <f>+'3 PROBABIL E IMPACTO INHERENTE'!E23</f>
        <v/>
      </c>
      <c r="D68" s="486" t="str">
        <f>+'3 PROBABIL E IMPACTO INHERENTE'!M23</f>
        <v/>
      </c>
      <c r="E68" s="68">
        <v>1</v>
      </c>
      <c r="F68" s="71"/>
      <c r="G68" s="71"/>
      <c r="H68" s="71"/>
      <c r="I68" s="339" t="str">
        <f t="shared" si="19"/>
        <v xml:space="preserve">  </v>
      </c>
      <c r="J68" s="5"/>
      <c r="K68" s="64" t="str">
        <f>+IF(J68='11 FORMULAS'!$E$4,'11 FORMULAS'!$F$4,IF(J68='11 FORMULAS'!$E$5,'11 FORMULAS'!$F$5,IF(J68='11 FORMULAS'!$E$6,'11 FORMULAS'!$F$6,"")))</f>
        <v/>
      </c>
      <c r="L68" s="64" t="str">
        <f>+IF(OR(J68='11 FORMULAS'!$O$4,J68='11 FORMULAS'!$O$5),'11 FORMULAS'!$P$5,IF(J68='11 FORMULAS'!$O$6,'11 FORMULAS'!$P$6,""))</f>
        <v/>
      </c>
      <c r="M68" s="5"/>
      <c r="N68" s="64" t="str">
        <f>+IF(M68='11 FORMULAS'!$H$4,'11 FORMULAS'!$I$4,IF(M68='11 FORMULAS'!$H$5,'11 FORMULAS'!$I$5,""))</f>
        <v/>
      </c>
      <c r="O68" s="6"/>
      <c r="P68" s="6"/>
      <c r="Q68" s="6"/>
      <c r="R68" s="326" t="str">
        <f>+IFERROR(K68+N68,"")</f>
        <v/>
      </c>
      <c r="S68" s="326" t="str">
        <f>IF(L68='11 FORMULAS'!$P$5,C68-(C68*R68),C68)</f>
        <v/>
      </c>
      <c r="T68" s="326" t="str">
        <f>IF(L68='11 FORMULAS'!$P$6,D68-(D68*R68),D68)</f>
        <v/>
      </c>
      <c r="U68" s="465" t="str">
        <f>+IF(S71="","",S71)</f>
        <v/>
      </c>
      <c r="V68" s="468" t="str">
        <f>+IF(T71="","",T71)</f>
        <v/>
      </c>
      <c r="X68" s="322"/>
      <c r="Y68" s="323"/>
      <c r="Z68" s="323"/>
    </row>
    <row r="69" spans="1:26" ht="29.45" customHeight="1" x14ac:dyDescent="0.25">
      <c r="A69" s="478"/>
      <c r="B69" s="481"/>
      <c r="C69" s="484"/>
      <c r="D69" s="487"/>
      <c r="E69" s="69">
        <v>2</v>
      </c>
      <c r="F69" s="230"/>
      <c r="G69" s="230"/>
      <c r="H69" s="230"/>
      <c r="I69" s="340" t="str">
        <f t="shared" si="19"/>
        <v xml:space="preserve">  </v>
      </c>
      <c r="J69" s="1"/>
      <c r="K69" s="65" t="str">
        <f>+IF(J69='11 FORMULAS'!$E$4,'11 FORMULAS'!$F$4,IF(J69='11 FORMULAS'!$E$5,'11 FORMULAS'!$F$5,IF(J69='11 FORMULAS'!$E$6,'11 FORMULAS'!$F$6,"")))</f>
        <v/>
      </c>
      <c r="L69" s="65" t="str">
        <f>+IF(OR(J69='11 FORMULAS'!$O$4,J69='11 FORMULAS'!$O$5),'11 FORMULAS'!$P$5,IF(J69='11 FORMULAS'!$O$6,'11 FORMULAS'!$P$6,""))</f>
        <v/>
      </c>
      <c r="M69" s="1"/>
      <c r="N69" s="65" t="str">
        <f>+IF(M69='11 FORMULAS'!$H$4,'11 FORMULAS'!$I$4,IF(M69='11 FORMULAS'!$H$5,'11 FORMULAS'!$I$5,""))</f>
        <v/>
      </c>
      <c r="O69" s="4"/>
      <c r="P69" s="4"/>
      <c r="Q69" s="4"/>
      <c r="R69" s="327" t="str">
        <f t="shared" ref="R69" si="32">+IFERROR(K69+N69,"")</f>
        <v/>
      </c>
      <c r="S69" s="327" t="str">
        <f>IF(L69='11 FORMULAS'!$P$5,S68-(S68*R69),S68)</f>
        <v/>
      </c>
      <c r="T69" s="327" t="str">
        <f>IF(L69='11 FORMULAS'!$P$6,T68-(T68*R69),T68)</f>
        <v/>
      </c>
      <c r="U69" s="466"/>
      <c r="V69" s="469"/>
      <c r="X69" s="322"/>
      <c r="Y69" s="323"/>
      <c r="Z69" s="323"/>
    </row>
    <row r="70" spans="1:26" ht="29.45" customHeight="1" x14ac:dyDescent="0.25">
      <c r="A70" s="478"/>
      <c r="B70" s="481"/>
      <c r="C70" s="484"/>
      <c r="D70" s="487"/>
      <c r="E70" s="69">
        <v>3</v>
      </c>
      <c r="F70" s="230"/>
      <c r="G70" s="230"/>
      <c r="H70" s="230"/>
      <c r="I70" s="340" t="str">
        <f t="shared" si="19"/>
        <v xml:space="preserve">  </v>
      </c>
      <c r="J70" s="1"/>
      <c r="K70" s="65" t="str">
        <f>+IF(J70='11 FORMULAS'!$E$4,'11 FORMULAS'!$F$4,IF(J70='11 FORMULAS'!$E$5,'11 FORMULAS'!$F$5,IF(J70='11 FORMULAS'!$E$6,'11 FORMULAS'!$F$6,"")))</f>
        <v/>
      </c>
      <c r="L70" s="65" t="str">
        <f>+IF(OR(J70='11 FORMULAS'!$O$4,J70='11 FORMULAS'!$O$5),'11 FORMULAS'!$P$5,IF(J70='11 FORMULAS'!$O$6,'11 FORMULAS'!$P$6,""))</f>
        <v/>
      </c>
      <c r="M70" s="1"/>
      <c r="N70" s="65" t="str">
        <f>+IF(M70='11 FORMULAS'!$H$4,'11 FORMULAS'!$I$4,IF(M70='11 FORMULAS'!$H$5,'11 FORMULAS'!$I$5,""))</f>
        <v/>
      </c>
      <c r="O70" s="4"/>
      <c r="P70" s="4"/>
      <c r="Q70" s="4"/>
      <c r="R70" s="327" t="str">
        <f>+IFERROR(K70+N70,"")</f>
        <v/>
      </c>
      <c r="S70" s="327" t="str">
        <f>IF(L70='11 FORMULAS'!$P$5,S69-(S69*R70),S69)</f>
        <v/>
      </c>
      <c r="T70" s="327" t="str">
        <f>IF(L70='11 FORMULAS'!$P$6,T69-(T69*R70),T69)</f>
        <v/>
      </c>
      <c r="U70" s="466"/>
      <c r="V70" s="469"/>
      <c r="X70" s="322"/>
      <c r="Y70" s="323"/>
      <c r="Z70" s="323"/>
    </row>
    <row r="71" spans="1:26" ht="29.45" customHeight="1" thickBot="1" x14ac:dyDescent="0.3">
      <c r="A71" s="479"/>
      <c r="B71" s="482"/>
      <c r="C71" s="485"/>
      <c r="D71" s="488"/>
      <c r="E71" s="70">
        <v>4</v>
      </c>
      <c r="F71" s="231"/>
      <c r="G71" s="231"/>
      <c r="H71" s="231"/>
      <c r="I71" s="341" t="str">
        <f t="shared" si="19"/>
        <v xml:space="preserve">  </v>
      </c>
      <c r="J71" s="7"/>
      <c r="K71" s="66" t="str">
        <f>+IF(J71='11 FORMULAS'!$E$4,'11 FORMULAS'!$F$4,IF(J71='11 FORMULAS'!$E$5,'11 FORMULAS'!$F$5,IF(J71='11 FORMULAS'!$E$6,'11 FORMULAS'!$F$6,"")))</f>
        <v/>
      </c>
      <c r="L71" s="66" t="str">
        <f>+IF(OR(J71='11 FORMULAS'!$O$4,J71='11 FORMULAS'!$O$5),'11 FORMULAS'!$P$5,IF(J71='11 FORMULAS'!$O$6,'11 FORMULAS'!$P$6,""))</f>
        <v/>
      </c>
      <c r="M71" s="7"/>
      <c r="N71" s="66" t="str">
        <f>+IF(M71='11 FORMULAS'!$H$4,'11 FORMULAS'!$I$4,IF(M71='11 FORMULAS'!$H$5,'11 FORMULAS'!$I$5,""))</f>
        <v/>
      </c>
      <c r="O71" s="8"/>
      <c r="P71" s="8"/>
      <c r="Q71" s="8"/>
      <c r="R71" s="328" t="str">
        <f t="shared" ref="R71" si="33">+IFERROR(K71+N71,"")</f>
        <v/>
      </c>
      <c r="S71" s="328" t="str">
        <f>IF(L71='11 FORMULAS'!$P$5,S70-(S70*R71),S70)</f>
        <v/>
      </c>
      <c r="T71" s="328" t="str">
        <f>IF(L71='11 FORMULAS'!$P$6,T70-(T70*R71),T70)</f>
        <v/>
      </c>
      <c r="U71" s="467"/>
      <c r="V71" s="470"/>
    </row>
    <row r="72" spans="1:26" ht="29.45" customHeight="1" x14ac:dyDescent="0.25">
      <c r="A72" s="477" t="str">
        <f>'2 CONTEXTO E IDENTIFICACIÓN'!A24</f>
        <v>R16</v>
      </c>
      <c r="B72" s="480" t="str">
        <f>+'2 CONTEXTO E IDENTIFICACIÓN'!F24</f>
        <v xml:space="preserve">  </v>
      </c>
      <c r="C72" s="483" t="str">
        <f>+'3 PROBABIL E IMPACTO INHERENTE'!E24</f>
        <v/>
      </c>
      <c r="D72" s="486" t="str">
        <f>+'3 PROBABIL E IMPACTO INHERENTE'!M24</f>
        <v/>
      </c>
      <c r="E72" s="68">
        <v>1</v>
      </c>
      <c r="F72" s="71"/>
      <c r="G72" s="71"/>
      <c r="H72" s="71"/>
      <c r="I72" s="339" t="str">
        <f t="shared" si="19"/>
        <v xml:space="preserve">  </v>
      </c>
      <c r="J72" s="5"/>
      <c r="K72" s="64" t="str">
        <f>+IF(J72='11 FORMULAS'!$E$4,'11 FORMULAS'!$F$4,IF(J72='11 FORMULAS'!$E$5,'11 FORMULAS'!$F$5,IF(J72='11 FORMULAS'!$E$6,'11 FORMULAS'!$F$6,"")))</f>
        <v/>
      </c>
      <c r="L72" s="64" t="str">
        <f>+IF(OR(J72='11 FORMULAS'!$O$4,J72='11 FORMULAS'!$O$5),'11 FORMULAS'!$P$5,IF(J72='11 FORMULAS'!$O$6,'11 FORMULAS'!$P$6,""))</f>
        <v/>
      </c>
      <c r="M72" s="5"/>
      <c r="N72" s="64" t="str">
        <f>+IF(M72='11 FORMULAS'!$H$4,'11 FORMULAS'!$I$4,IF(M72='11 FORMULAS'!$H$5,'11 FORMULAS'!$I$5,""))</f>
        <v/>
      </c>
      <c r="O72" s="6"/>
      <c r="P72" s="6"/>
      <c r="Q72" s="6"/>
      <c r="R72" s="326" t="str">
        <f>+IFERROR(K72+N72,"")</f>
        <v/>
      </c>
      <c r="S72" s="326" t="str">
        <f>IF(L72='11 FORMULAS'!$P$5,C72-(C72*R72),C72)</f>
        <v/>
      </c>
      <c r="T72" s="326" t="str">
        <f>IF(L72='11 FORMULAS'!$P$6,D72-(D72*R72),D72)</f>
        <v/>
      </c>
      <c r="U72" s="465" t="str">
        <f>+IF(S75="","",S75)</f>
        <v/>
      </c>
      <c r="V72" s="468" t="str">
        <f>+IF(T75="","",T75)</f>
        <v/>
      </c>
      <c r="X72" s="322"/>
      <c r="Y72" s="323"/>
      <c r="Z72" s="323"/>
    </row>
    <row r="73" spans="1:26" ht="29.45" customHeight="1" x14ac:dyDescent="0.25">
      <c r="A73" s="478"/>
      <c r="B73" s="481"/>
      <c r="C73" s="484"/>
      <c r="D73" s="487"/>
      <c r="E73" s="69">
        <v>2</v>
      </c>
      <c r="F73" s="230"/>
      <c r="G73" s="230"/>
      <c r="H73" s="230"/>
      <c r="I73" s="340" t="str">
        <f t="shared" si="19"/>
        <v xml:space="preserve">  </v>
      </c>
      <c r="J73" s="1"/>
      <c r="K73" s="65" t="str">
        <f>+IF(J73='11 FORMULAS'!$E$4,'11 FORMULAS'!$F$4,IF(J73='11 FORMULAS'!$E$5,'11 FORMULAS'!$F$5,IF(J73='11 FORMULAS'!$E$6,'11 FORMULAS'!$F$6,"")))</f>
        <v/>
      </c>
      <c r="L73" s="65" t="str">
        <f>+IF(OR(J73='11 FORMULAS'!$O$4,J73='11 FORMULAS'!$O$5),'11 FORMULAS'!$P$5,IF(J73='11 FORMULAS'!$O$6,'11 FORMULAS'!$P$6,""))</f>
        <v/>
      </c>
      <c r="M73" s="1"/>
      <c r="N73" s="65" t="str">
        <f>+IF(M73='11 FORMULAS'!$H$4,'11 FORMULAS'!$I$4,IF(M73='11 FORMULAS'!$H$5,'11 FORMULAS'!$I$5,""))</f>
        <v/>
      </c>
      <c r="O73" s="4"/>
      <c r="P73" s="4"/>
      <c r="Q73" s="4"/>
      <c r="R73" s="327" t="str">
        <f t="shared" ref="R73" si="34">+IFERROR(K73+N73,"")</f>
        <v/>
      </c>
      <c r="S73" s="327" t="str">
        <f>IF(L73='11 FORMULAS'!$P$5,S72-(S72*R73),S72)</f>
        <v/>
      </c>
      <c r="T73" s="327" t="str">
        <f>IF(L73='11 FORMULAS'!$P$6,T72-(T72*R73),T72)</f>
        <v/>
      </c>
      <c r="U73" s="466"/>
      <c r="V73" s="469"/>
      <c r="X73" s="322"/>
      <c r="Y73" s="323"/>
      <c r="Z73" s="323"/>
    </row>
    <row r="74" spans="1:26" ht="29.45" customHeight="1" x14ac:dyDescent="0.25">
      <c r="A74" s="478"/>
      <c r="B74" s="481"/>
      <c r="C74" s="484"/>
      <c r="D74" s="487"/>
      <c r="E74" s="69">
        <v>3</v>
      </c>
      <c r="F74" s="230"/>
      <c r="G74" s="230"/>
      <c r="H74" s="230"/>
      <c r="I74" s="340" t="str">
        <f t="shared" si="19"/>
        <v xml:space="preserve">  </v>
      </c>
      <c r="J74" s="1"/>
      <c r="K74" s="65" t="str">
        <f>+IF(J74='11 FORMULAS'!$E$4,'11 FORMULAS'!$F$4,IF(J74='11 FORMULAS'!$E$5,'11 FORMULAS'!$F$5,IF(J74='11 FORMULAS'!$E$6,'11 FORMULAS'!$F$6,"")))</f>
        <v/>
      </c>
      <c r="L74" s="65" t="str">
        <f>+IF(OR(J74='11 FORMULAS'!$O$4,J74='11 FORMULAS'!$O$5),'11 FORMULAS'!$P$5,IF(J74='11 FORMULAS'!$O$6,'11 FORMULAS'!$P$6,""))</f>
        <v/>
      </c>
      <c r="M74" s="1"/>
      <c r="N74" s="65" t="str">
        <f>+IF(M74='11 FORMULAS'!$H$4,'11 FORMULAS'!$I$4,IF(M74='11 FORMULAS'!$H$5,'11 FORMULAS'!$I$5,""))</f>
        <v/>
      </c>
      <c r="O74" s="4"/>
      <c r="P74" s="4"/>
      <c r="Q74" s="4"/>
      <c r="R74" s="327" t="str">
        <f>+IFERROR(K74+N74,"")</f>
        <v/>
      </c>
      <c r="S74" s="327" t="str">
        <f>IF(L74='11 FORMULAS'!$P$5,S73-(S73*R74),S73)</f>
        <v/>
      </c>
      <c r="T74" s="327" t="str">
        <f>IF(L74='11 FORMULAS'!$P$6,T73-(T73*R74),T73)</f>
        <v/>
      </c>
      <c r="U74" s="466"/>
      <c r="V74" s="469"/>
      <c r="X74" s="322"/>
      <c r="Y74" s="323"/>
      <c r="Z74" s="323"/>
    </row>
    <row r="75" spans="1:26" ht="29.45" customHeight="1" thickBot="1" x14ac:dyDescent="0.3">
      <c r="A75" s="479"/>
      <c r="B75" s="482"/>
      <c r="C75" s="485"/>
      <c r="D75" s="488"/>
      <c r="E75" s="70">
        <v>4</v>
      </c>
      <c r="F75" s="231"/>
      <c r="G75" s="231"/>
      <c r="H75" s="231"/>
      <c r="I75" s="341" t="str">
        <f t="shared" si="19"/>
        <v xml:space="preserve">  </v>
      </c>
      <c r="J75" s="7"/>
      <c r="K75" s="66" t="str">
        <f>+IF(J75='11 FORMULAS'!$E$4,'11 FORMULAS'!$F$4,IF(J75='11 FORMULAS'!$E$5,'11 FORMULAS'!$F$5,IF(J75='11 FORMULAS'!$E$6,'11 FORMULAS'!$F$6,"")))</f>
        <v/>
      </c>
      <c r="L75" s="66" t="str">
        <f>+IF(OR(J75='11 FORMULAS'!$O$4,J75='11 FORMULAS'!$O$5),'11 FORMULAS'!$P$5,IF(J75='11 FORMULAS'!$O$6,'11 FORMULAS'!$P$6,""))</f>
        <v/>
      </c>
      <c r="M75" s="7"/>
      <c r="N75" s="66" t="str">
        <f>+IF(M75='11 FORMULAS'!$H$4,'11 FORMULAS'!$I$4,IF(M75='11 FORMULAS'!$H$5,'11 FORMULAS'!$I$5,""))</f>
        <v/>
      </c>
      <c r="O75" s="8"/>
      <c r="P75" s="8"/>
      <c r="Q75" s="8"/>
      <c r="R75" s="328" t="str">
        <f t="shared" ref="R75" si="35">+IFERROR(K75+N75,"")</f>
        <v/>
      </c>
      <c r="S75" s="328" t="str">
        <f>IF(L75='11 FORMULAS'!$P$5,S74-(S74*R75),S74)</f>
        <v/>
      </c>
      <c r="T75" s="328" t="str">
        <f>IF(L75='11 FORMULAS'!$P$6,T74-(T74*R75),T74)</f>
        <v/>
      </c>
      <c r="U75" s="467"/>
      <c r="V75" s="470"/>
    </row>
    <row r="76" spans="1:26" ht="29.45" customHeight="1" x14ac:dyDescent="0.25">
      <c r="A76" s="477" t="str">
        <f>'2 CONTEXTO E IDENTIFICACIÓN'!A25</f>
        <v>R17</v>
      </c>
      <c r="B76" s="480" t="str">
        <f>+'2 CONTEXTO E IDENTIFICACIÓN'!F25</f>
        <v xml:space="preserve">  </v>
      </c>
      <c r="C76" s="483" t="str">
        <f>+'3 PROBABIL E IMPACTO INHERENTE'!E25</f>
        <v/>
      </c>
      <c r="D76" s="486" t="str">
        <f>+'3 PROBABIL E IMPACTO INHERENTE'!M25</f>
        <v/>
      </c>
      <c r="E76" s="68">
        <v>1</v>
      </c>
      <c r="F76" s="71"/>
      <c r="G76" s="71"/>
      <c r="H76" s="71"/>
      <c r="I76" s="339" t="str">
        <f t="shared" ref="I76:I91" si="36">+CONCATENATE(F76," ",G76," ",H76)</f>
        <v xml:space="preserve">  </v>
      </c>
      <c r="J76" s="5"/>
      <c r="K76" s="64" t="str">
        <f>+IF(J76='11 FORMULAS'!$E$4,'11 FORMULAS'!$F$4,IF(J76='11 FORMULAS'!$E$5,'11 FORMULAS'!$F$5,IF(J76='11 FORMULAS'!$E$6,'11 FORMULAS'!$F$6,"")))</f>
        <v/>
      </c>
      <c r="L76" s="64" t="str">
        <f>+IF(OR(J76='11 FORMULAS'!$O$4,J76='11 FORMULAS'!$O$5),'11 FORMULAS'!$P$5,IF(J76='11 FORMULAS'!$O$6,'11 FORMULAS'!$P$6,""))</f>
        <v/>
      </c>
      <c r="M76" s="5"/>
      <c r="N76" s="64" t="str">
        <f>+IF(M76='11 FORMULAS'!$H$4,'11 FORMULAS'!$I$4,IF(M76='11 FORMULAS'!$H$5,'11 FORMULAS'!$I$5,""))</f>
        <v/>
      </c>
      <c r="O76" s="6"/>
      <c r="P76" s="6"/>
      <c r="Q76" s="6"/>
      <c r="R76" s="326" t="str">
        <f>+IFERROR(K76+N76,"")</f>
        <v/>
      </c>
      <c r="S76" s="326" t="str">
        <f>IF(L76='11 FORMULAS'!$P$5,C76-(C76*R76),C76)</f>
        <v/>
      </c>
      <c r="T76" s="326" t="str">
        <f>IF(L76='11 FORMULAS'!$P$6,D76-(D76*R76),D76)</f>
        <v/>
      </c>
      <c r="U76" s="465" t="str">
        <f>+IF(S79="","",S79)</f>
        <v/>
      </c>
      <c r="V76" s="468" t="str">
        <f>+IF(T79="","",T79)</f>
        <v/>
      </c>
      <c r="X76" s="322"/>
      <c r="Y76" s="323"/>
      <c r="Z76" s="323"/>
    </row>
    <row r="77" spans="1:26" ht="29.45" customHeight="1" x14ac:dyDescent="0.25">
      <c r="A77" s="478"/>
      <c r="B77" s="481"/>
      <c r="C77" s="484"/>
      <c r="D77" s="487"/>
      <c r="E77" s="69">
        <v>2</v>
      </c>
      <c r="F77" s="230"/>
      <c r="G77" s="230"/>
      <c r="H77" s="230"/>
      <c r="I77" s="340" t="str">
        <f t="shared" si="36"/>
        <v xml:space="preserve">  </v>
      </c>
      <c r="J77" s="1"/>
      <c r="K77" s="65" t="str">
        <f>+IF(J77='11 FORMULAS'!$E$4,'11 FORMULAS'!$F$4,IF(J77='11 FORMULAS'!$E$5,'11 FORMULAS'!$F$5,IF(J77='11 FORMULAS'!$E$6,'11 FORMULAS'!$F$6,"")))</f>
        <v/>
      </c>
      <c r="L77" s="65" t="str">
        <f>+IF(OR(J77='11 FORMULAS'!$O$4,J77='11 FORMULAS'!$O$5),'11 FORMULAS'!$P$5,IF(J77='11 FORMULAS'!$O$6,'11 FORMULAS'!$P$6,""))</f>
        <v/>
      </c>
      <c r="M77" s="1"/>
      <c r="N77" s="65" t="str">
        <f>+IF(M77='11 FORMULAS'!$H$4,'11 FORMULAS'!$I$4,IF(M77='11 FORMULAS'!$H$5,'11 FORMULAS'!$I$5,""))</f>
        <v/>
      </c>
      <c r="O77" s="4"/>
      <c r="P77" s="4"/>
      <c r="Q77" s="4"/>
      <c r="R77" s="327" t="str">
        <f t="shared" ref="R77" si="37">+IFERROR(K77+N77,"")</f>
        <v/>
      </c>
      <c r="S77" s="327" t="str">
        <f>IF(L77='11 FORMULAS'!$P$5,S76-(S76*R77),S76)</f>
        <v/>
      </c>
      <c r="T77" s="327" t="str">
        <f>IF(L77='11 FORMULAS'!$P$6,T76-(T76*R77),T76)</f>
        <v/>
      </c>
      <c r="U77" s="466"/>
      <c r="V77" s="469"/>
      <c r="X77" s="322"/>
      <c r="Y77" s="323"/>
      <c r="Z77" s="323"/>
    </row>
    <row r="78" spans="1:26" ht="29.45" customHeight="1" x14ac:dyDescent="0.25">
      <c r="A78" s="478"/>
      <c r="B78" s="481"/>
      <c r="C78" s="484"/>
      <c r="D78" s="487"/>
      <c r="E78" s="69">
        <v>3</v>
      </c>
      <c r="F78" s="230"/>
      <c r="G78" s="230"/>
      <c r="H78" s="230"/>
      <c r="I78" s="340" t="str">
        <f t="shared" si="36"/>
        <v xml:space="preserve">  </v>
      </c>
      <c r="J78" s="1"/>
      <c r="K78" s="65" t="str">
        <f>+IF(J78='11 FORMULAS'!$E$4,'11 FORMULAS'!$F$4,IF(J78='11 FORMULAS'!$E$5,'11 FORMULAS'!$F$5,IF(J78='11 FORMULAS'!$E$6,'11 FORMULAS'!$F$6,"")))</f>
        <v/>
      </c>
      <c r="L78" s="65" t="str">
        <f>+IF(OR(J78='11 FORMULAS'!$O$4,J78='11 FORMULAS'!$O$5),'11 FORMULAS'!$P$5,IF(J78='11 FORMULAS'!$O$6,'11 FORMULAS'!$P$6,""))</f>
        <v/>
      </c>
      <c r="M78" s="1"/>
      <c r="N78" s="65" t="str">
        <f>+IF(M78='11 FORMULAS'!$H$4,'11 FORMULAS'!$I$4,IF(M78='11 FORMULAS'!$H$5,'11 FORMULAS'!$I$5,""))</f>
        <v/>
      </c>
      <c r="O78" s="4"/>
      <c r="P78" s="4"/>
      <c r="Q78" s="4"/>
      <c r="R78" s="327" t="str">
        <f>+IFERROR(K78+N78,"")</f>
        <v/>
      </c>
      <c r="S78" s="327" t="str">
        <f>IF(L78='11 FORMULAS'!$P$5,S77-(S77*R78),S77)</f>
        <v/>
      </c>
      <c r="T78" s="327" t="str">
        <f>IF(L78='11 FORMULAS'!$P$6,T77-(T77*R78),T77)</f>
        <v/>
      </c>
      <c r="U78" s="466"/>
      <c r="V78" s="469"/>
      <c r="X78" s="322"/>
      <c r="Y78" s="323"/>
      <c r="Z78" s="323"/>
    </row>
    <row r="79" spans="1:26" ht="29.45" customHeight="1" thickBot="1" x14ac:dyDescent="0.3">
      <c r="A79" s="479"/>
      <c r="B79" s="482"/>
      <c r="C79" s="485"/>
      <c r="D79" s="488"/>
      <c r="E79" s="70">
        <v>4</v>
      </c>
      <c r="F79" s="231"/>
      <c r="G79" s="231"/>
      <c r="H79" s="231"/>
      <c r="I79" s="341" t="str">
        <f t="shared" si="36"/>
        <v xml:space="preserve">  </v>
      </c>
      <c r="J79" s="7"/>
      <c r="K79" s="66" t="str">
        <f>+IF(J79='11 FORMULAS'!$E$4,'11 FORMULAS'!$F$4,IF(J79='11 FORMULAS'!$E$5,'11 FORMULAS'!$F$5,IF(J79='11 FORMULAS'!$E$6,'11 FORMULAS'!$F$6,"")))</f>
        <v/>
      </c>
      <c r="L79" s="66" t="str">
        <f>+IF(OR(J79='11 FORMULAS'!$O$4,J79='11 FORMULAS'!$O$5),'11 FORMULAS'!$P$5,IF(J79='11 FORMULAS'!$O$6,'11 FORMULAS'!$P$6,""))</f>
        <v/>
      </c>
      <c r="M79" s="7"/>
      <c r="N79" s="66" t="str">
        <f>+IF(M79='11 FORMULAS'!$H$4,'11 FORMULAS'!$I$4,IF(M79='11 FORMULAS'!$H$5,'11 FORMULAS'!$I$5,""))</f>
        <v/>
      </c>
      <c r="O79" s="8"/>
      <c r="P79" s="8"/>
      <c r="Q79" s="8"/>
      <c r="R79" s="328" t="str">
        <f t="shared" ref="R79" si="38">+IFERROR(K79+N79,"")</f>
        <v/>
      </c>
      <c r="S79" s="328" t="str">
        <f>IF(L79='11 FORMULAS'!$P$5,S78-(S78*R79),S78)</f>
        <v/>
      </c>
      <c r="T79" s="328" t="str">
        <f>IF(L79='11 FORMULAS'!$P$6,T78-(T78*R79),T78)</f>
        <v/>
      </c>
      <c r="U79" s="467"/>
      <c r="V79" s="470"/>
    </row>
    <row r="80" spans="1:26" ht="29.45" customHeight="1" x14ac:dyDescent="0.25">
      <c r="A80" s="477" t="str">
        <f>'2 CONTEXTO E IDENTIFICACIÓN'!A26</f>
        <v>R18</v>
      </c>
      <c r="B80" s="480" t="str">
        <f>+'2 CONTEXTO E IDENTIFICACIÓN'!F26</f>
        <v xml:space="preserve">  </v>
      </c>
      <c r="C80" s="483" t="str">
        <f>+'3 PROBABIL E IMPACTO INHERENTE'!E26</f>
        <v/>
      </c>
      <c r="D80" s="486" t="str">
        <f>+'3 PROBABIL E IMPACTO INHERENTE'!M26</f>
        <v/>
      </c>
      <c r="E80" s="68">
        <v>1</v>
      </c>
      <c r="F80" s="71"/>
      <c r="G80" s="71"/>
      <c r="H80" s="71"/>
      <c r="I80" s="339" t="str">
        <f t="shared" si="36"/>
        <v xml:space="preserve">  </v>
      </c>
      <c r="J80" s="5"/>
      <c r="K80" s="64" t="str">
        <f>+IF(J80='11 FORMULAS'!$E$4,'11 FORMULAS'!$F$4,IF(J80='11 FORMULAS'!$E$5,'11 FORMULAS'!$F$5,IF(J80='11 FORMULAS'!$E$6,'11 FORMULAS'!$F$6,"")))</f>
        <v/>
      </c>
      <c r="L80" s="64" t="str">
        <f>+IF(OR(J80='11 FORMULAS'!$O$4,J80='11 FORMULAS'!$O$5),'11 FORMULAS'!$P$5,IF(J80='11 FORMULAS'!$O$6,'11 FORMULAS'!$P$6,""))</f>
        <v/>
      </c>
      <c r="M80" s="5"/>
      <c r="N80" s="64" t="str">
        <f>+IF(M80='11 FORMULAS'!$H$4,'11 FORMULAS'!$I$4,IF(M80='11 FORMULAS'!$H$5,'11 FORMULAS'!$I$5,""))</f>
        <v/>
      </c>
      <c r="O80" s="6"/>
      <c r="P80" s="6"/>
      <c r="Q80" s="6"/>
      <c r="R80" s="326" t="str">
        <f>+IFERROR(K80+N80,"")</f>
        <v/>
      </c>
      <c r="S80" s="326" t="str">
        <f>IF(L80='11 FORMULAS'!$P$5,C80-(C80*R80),C80)</f>
        <v/>
      </c>
      <c r="T80" s="326" t="str">
        <f>IF(L80='11 FORMULAS'!$P$6,D80-(D80*R80),D80)</f>
        <v/>
      </c>
      <c r="U80" s="465" t="str">
        <f>+IF(S83="","",S83)</f>
        <v/>
      </c>
      <c r="V80" s="468" t="str">
        <f>+IF(T83="","",T83)</f>
        <v/>
      </c>
      <c r="X80" s="322"/>
      <c r="Y80" s="323"/>
      <c r="Z80" s="323"/>
    </row>
    <row r="81" spans="1:26" ht="29.45" customHeight="1" x14ac:dyDescent="0.25">
      <c r="A81" s="478"/>
      <c r="B81" s="481"/>
      <c r="C81" s="484"/>
      <c r="D81" s="487"/>
      <c r="E81" s="69">
        <v>2</v>
      </c>
      <c r="F81" s="230"/>
      <c r="G81" s="230"/>
      <c r="H81" s="230"/>
      <c r="I81" s="340" t="str">
        <f t="shared" si="36"/>
        <v xml:space="preserve">  </v>
      </c>
      <c r="J81" s="1"/>
      <c r="K81" s="65" t="str">
        <f>+IF(J81='11 FORMULAS'!$E$4,'11 FORMULAS'!$F$4,IF(J81='11 FORMULAS'!$E$5,'11 FORMULAS'!$F$5,IF(J81='11 FORMULAS'!$E$6,'11 FORMULAS'!$F$6,"")))</f>
        <v/>
      </c>
      <c r="L81" s="65" t="str">
        <f>+IF(OR(J81='11 FORMULAS'!$O$4,J81='11 FORMULAS'!$O$5),'11 FORMULAS'!$P$5,IF(J81='11 FORMULAS'!$O$6,'11 FORMULAS'!$P$6,""))</f>
        <v/>
      </c>
      <c r="M81" s="1"/>
      <c r="N81" s="65" t="str">
        <f>+IF(M81='11 FORMULAS'!$H$4,'11 FORMULAS'!$I$4,IF(M81='11 FORMULAS'!$H$5,'11 FORMULAS'!$I$5,""))</f>
        <v/>
      </c>
      <c r="O81" s="4"/>
      <c r="P81" s="4"/>
      <c r="Q81" s="4"/>
      <c r="R81" s="327" t="str">
        <f t="shared" ref="R81" si="39">+IFERROR(K81+N81,"")</f>
        <v/>
      </c>
      <c r="S81" s="327" t="str">
        <f>IF(L81='11 FORMULAS'!$P$5,S80-(S80*R81),S80)</f>
        <v/>
      </c>
      <c r="T81" s="327" t="str">
        <f>IF(L81='11 FORMULAS'!$P$6,T80-(T80*R81),T80)</f>
        <v/>
      </c>
      <c r="U81" s="466"/>
      <c r="V81" s="469"/>
      <c r="X81" s="322"/>
      <c r="Y81" s="323"/>
      <c r="Z81" s="323"/>
    </row>
    <row r="82" spans="1:26" ht="29.45" customHeight="1" x14ac:dyDescent="0.25">
      <c r="A82" s="478"/>
      <c r="B82" s="481"/>
      <c r="C82" s="484"/>
      <c r="D82" s="487"/>
      <c r="E82" s="69">
        <v>3</v>
      </c>
      <c r="F82" s="230"/>
      <c r="G82" s="230"/>
      <c r="H82" s="230"/>
      <c r="I82" s="340" t="str">
        <f t="shared" si="36"/>
        <v xml:space="preserve">  </v>
      </c>
      <c r="J82" s="1"/>
      <c r="K82" s="65" t="str">
        <f>+IF(J82='11 FORMULAS'!$E$4,'11 FORMULAS'!$F$4,IF(J82='11 FORMULAS'!$E$5,'11 FORMULAS'!$F$5,IF(J82='11 FORMULAS'!$E$6,'11 FORMULAS'!$F$6,"")))</f>
        <v/>
      </c>
      <c r="L82" s="65" t="str">
        <f>+IF(OR(J82='11 FORMULAS'!$O$4,J82='11 FORMULAS'!$O$5),'11 FORMULAS'!$P$5,IF(J82='11 FORMULAS'!$O$6,'11 FORMULAS'!$P$6,""))</f>
        <v/>
      </c>
      <c r="M82" s="1"/>
      <c r="N82" s="65" t="str">
        <f>+IF(M82='11 FORMULAS'!$H$4,'11 FORMULAS'!$I$4,IF(M82='11 FORMULAS'!$H$5,'11 FORMULAS'!$I$5,""))</f>
        <v/>
      </c>
      <c r="O82" s="4"/>
      <c r="P82" s="4"/>
      <c r="Q82" s="4"/>
      <c r="R82" s="327" t="str">
        <f>+IFERROR(K82+N82,"")</f>
        <v/>
      </c>
      <c r="S82" s="327" t="str">
        <f>IF(L82='11 FORMULAS'!$P$5,S81-(S81*R82),S81)</f>
        <v/>
      </c>
      <c r="T82" s="327" t="str">
        <f>IF(L82='11 FORMULAS'!$P$6,T81-(T81*R82),T81)</f>
        <v/>
      </c>
      <c r="U82" s="466"/>
      <c r="V82" s="469"/>
      <c r="X82" s="322"/>
      <c r="Y82" s="323"/>
      <c r="Z82" s="323"/>
    </row>
    <row r="83" spans="1:26" ht="29.45" customHeight="1" thickBot="1" x14ac:dyDescent="0.3">
      <c r="A83" s="479"/>
      <c r="B83" s="482"/>
      <c r="C83" s="485"/>
      <c r="D83" s="488"/>
      <c r="E83" s="70">
        <v>4</v>
      </c>
      <c r="F83" s="231"/>
      <c r="G83" s="231"/>
      <c r="H83" s="231"/>
      <c r="I83" s="341" t="str">
        <f t="shared" si="36"/>
        <v xml:space="preserve">  </v>
      </c>
      <c r="J83" s="7"/>
      <c r="K83" s="66" t="str">
        <f>+IF(J83='11 FORMULAS'!$E$4,'11 FORMULAS'!$F$4,IF(J83='11 FORMULAS'!$E$5,'11 FORMULAS'!$F$5,IF(J83='11 FORMULAS'!$E$6,'11 FORMULAS'!$F$6,"")))</f>
        <v/>
      </c>
      <c r="L83" s="66" t="str">
        <f>+IF(OR(J83='11 FORMULAS'!$O$4,J83='11 FORMULAS'!$O$5),'11 FORMULAS'!$P$5,IF(J83='11 FORMULAS'!$O$6,'11 FORMULAS'!$P$6,""))</f>
        <v/>
      </c>
      <c r="M83" s="7"/>
      <c r="N83" s="66" t="str">
        <f>+IF(M83='11 FORMULAS'!$H$4,'11 FORMULAS'!$I$4,IF(M83='11 FORMULAS'!$H$5,'11 FORMULAS'!$I$5,""))</f>
        <v/>
      </c>
      <c r="O83" s="8"/>
      <c r="P83" s="8"/>
      <c r="Q83" s="8"/>
      <c r="R83" s="328" t="str">
        <f t="shared" ref="R83" si="40">+IFERROR(K83+N83,"")</f>
        <v/>
      </c>
      <c r="S83" s="328" t="str">
        <f>IF(L83='11 FORMULAS'!$P$5,S82-(S82*R83),S82)</f>
        <v/>
      </c>
      <c r="T83" s="328" t="str">
        <f>IF(L83='11 FORMULAS'!$P$6,T82-(T82*R83),T82)</f>
        <v/>
      </c>
      <c r="U83" s="467"/>
      <c r="V83" s="470"/>
    </row>
    <row r="84" spans="1:26" ht="29.45" customHeight="1" x14ac:dyDescent="0.25">
      <c r="A84" s="477" t="str">
        <f>'2 CONTEXTO E IDENTIFICACIÓN'!A27</f>
        <v>R19</v>
      </c>
      <c r="B84" s="480" t="str">
        <f>+'2 CONTEXTO E IDENTIFICACIÓN'!F27</f>
        <v xml:space="preserve">  </v>
      </c>
      <c r="C84" s="483" t="str">
        <f>+'3 PROBABIL E IMPACTO INHERENTE'!E27</f>
        <v/>
      </c>
      <c r="D84" s="486" t="str">
        <f>+'3 PROBABIL E IMPACTO INHERENTE'!M27</f>
        <v/>
      </c>
      <c r="E84" s="68">
        <v>1</v>
      </c>
      <c r="F84" s="71"/>
      <c r="G84" s="71"/>
      <c r="H84" s="71"/>
      <c r="I84" s="339" t="str">
        <f t="shared" si="36"/>
        <v xml:space="preserve">  </v>
      </c>
      <c r="J84" s="5"/>
      <c r="K84" s="64" t="str">
        <f>+IF(J84='11 FORMULAS'!$E$4,'11 FORMULAS'!$F$4,IF(J84='11 FORMULAS'!$E$5,'11 FORMULAS'!$F$5,IF(J84='11 FORMULAS'!$E$6,'11 FORMULAS'!$F$6,"")))</f>
        <v/>
      </c>
      <c r="L84" s="64" t="str">
        <f>+IF(OR(J84='11 FORMULAS'!$O$4,J84='11 FORMULAS'!$O$5),'11 FORMULAS'!$P$5,IF(J84='11 FORMULAS'!$O$6,'11 FORMULAS'!$P$6,""))</f>
        <v/>
      </c>
      <c r="M84" s="5"/>
      <c r="N84" s="64" t="str">
        <f>+IF(M84='11 FORMULAS'!$H$4,'11 FORMULAS'!$I$4,IF(M84='11 FORMULAS'!$H$5,'11 FORMULAS'!$I$5,""))</f>
        <v/>
      </c>
      <c r="O84" s="6"/>
      <c r="P84" s="6"/>
      <c r="Q84" s="6"/>
      <c r="R84" s="326" t="str">
        <f>+IFERROR(K84+N84,"")</f>
        <v/>
      </c>
      <c r="S84" s="326" t="str">
        <f>IF(L84='11 FORMULAS'!$P$5,C84-(C84*R84),C84)</f>
        <v/>
      </c>
      <c r="T84" s="326" t="str">
        <f>IF(L84='11 FORMULAS'!$P$6,D84-(D84*R84),D84)</f>
        <v/>
      </c>
      <c r="U84" s="465" t="str">
        <f>+IF(S87="","",S87)</f>
        <v/>
      </c>
      <c r="V84" s="468" t="str">
        <f>+IF(T87="","",T87)</f>
        <v/>
      </c>
      <c r="X84" s="322"/>
      <c r="Y84" s="323"/>
      <c r="Z84" s="323"/>
    </row>
    <row r="85" spans="1:26" ht="29.45" customHeight="1" x14ac:dyDescent="0.25">
      <c r="A85" s="478"/>
      <c r="B85" s="481"/>
      <c r="C85" s="484"/>
      <c r="D85" s="487"/>
      <c r="E85" s="69">
        <v>2</v>
      </c>
      <c r="F85" s="230"/>
      <c r="G85" s="230"/>
      <c r="H85" s="230"/>
      <c r="I85" s="340" t="str">
        <f t="shared" si="36"/>
        <v xml:space="preserve">  </v>
      </c>
      <c r="J85" s="1"/>
      <c r="K85" s="65" t="str">
        <f>+IF(J85='11 FORMULAS'!$E$4,'11 FORMULAS'!$F$4,IF(J85='11 FORMULAS'!$E$5,'11 FORMULAS'!$F$5,IF(J85='11 FORMULAS'!$E$6,'11 FORMULAS'!$F$6,"")))</f>
        <v/>
      </c>
      <c r="L85" s="65" t="str">
        <f>+IF(OR(J85='11 FORMULAS'!$O$4,J85='11 FORMULAS'!$O$5),'11 FORMULAS'!$P$5,IF(J85='11 FORMULAS'!$O$6,'11 FORMULAS'!$P$6,""))</f>
        <v/>
      </c>
      <c r="M85" s="1"/>
      <c r="N85" s="65" t="str">
        <f>+IF(M85='11 FORMULAS'!$H$4,'11 FORMULAS'!$I$4,IF(M85='11 FORMULAS'!$H$5,'11 FORMULAS'!$I$5,""))</f>
        <v/>
      </c>
      <c r="O85" s="4"/>
      <c r="P85" s="4"/>
      <c r="Q85" s="4"/>
      <c r="R85" s="327" t="str">
        <f t="shared" ref="R85" si="41">+IFERROR(K85+N85,"")</f>
        <v/>
      </c>
      <c r="S85" s="327" t="str">
        <f>IF(L85='11 FORMULAS'!$P$5,S84-(S84*R85),S84)</f>
        <v/>
      </c>
      <c r="T85" s="327" t="str">
        <f>IF(L85='11 FORMULAS'!$P$6,T84-(T84*R85),T84)</f>
        <v/>
      </c>
      <c r="U85" s="466"/>
      <c r="V85" s="469"/>
      <c r="X85" s="322"/>
      <c r="Y85" s="323"/>
      <c r="Z85" s="323"/>
    </row>
    <row r="86" spans="1:26" ht="29.45" customHeight="1" x14ac:dyDescent="0.25">
      <c r="A86" s="478"/>
      <c r="B86" s="481"/>
      <c r="C86" s="484"/>
      <c r="D86" s="487"/>
      <c r="E86" s="69">
        <v>3</v>
      </c>
      <c r="F86" s="230"/>
      <c r="G86" s="230"/>
      <c r="H86" s="230"/>
      <c r="I86" s="340" t="str">
        <f t="shared" si="36"/>
        <v xml:space="preserve">  </v>
      </c>
      <c r="J86" s="1"/>
      <c r="K86" s="65" t="str">
        <f>+IF(J86='11 FORMULAS'!$E$4,'11 FORMULAS'!$F$4,IF(J86='11 FORMULAS'!$E$5,'11 FORMULAS'!$F$5,IF(J86='11 FORMULAS'!$E$6,'11 FORMULAS'!$F$6,"")))</f>
        <v/>
      </c>
      <c r="L86" s="65" t="str">
        <f>+IF(OR(J86='11 FORMULAS'!$O$4,J86='11 FORMULAS'!$O$5),'11 FORMULAS'!$P$5,IF(J86='11 FORMULAS'!$O$6,'11 FORMULAS'!$P$6,""))</f>
        <v/>
      </c>
      <c r="M86" s="1"/>
      <c r="N86" s="65" t="str">
        <f>+IF(M86='11 FORMULAS'!$H$4,'11 FORMULAS'!$I$4,IF(M86='11 FORMULAS'!$H$5,'11 FORMULAS'!$I$5,""))</f>
        <v/>
      </c>
      <c r="O86" s="4"/>
      <c r="P86" s="4"/>
      <c r="Q86" s="4"/>
      <c r="R86" s="327" t="str">
        <f>+IFERROR(K86+N86,"")</f>
        <v/>
      </c>
      <c r="S86" s="327" t="str">
        <f>IF(L86='11 FORMULAS'!$P$5,S85-(S85*R86),S85)</f>
        <v/>
      </c>
      <c r="T86" s="327" t="str">
        <f>IF(L86='11 FORMULAS'!$P$6,T85-(T85*R86),T85)</f>
        <v/>
      </c>
      <c r="U86" s="466"/>
      <c r="V86" s="469"/>
      <c r="X86" s="322"/>
      <c r="Y86" s="323"/>
      <c r="Z86" s="323"/>
    </row>
    <row r="87" spans="1:26" ht="29.45" customHeight="1" thickBot="1" x14ac:dyDescent="0.3">
      <c r="A87" s="479"/>
      <c r="B87" s="482"/>
      <c r="C87" s="485"/>
      <c r="D87" s="488"/>
      <c r="E87" s="70">
        <v>4</v>
      </c>
      <c r="F87" s="231"/>
      <c r="G87" s="231"/>
      <c r="H87" s="231"/>
      <c r="I87" s="341" t="str">
        <f t="shared" si="36"/>
        <v xml:space="preserve">  </v>
      </c>
      <c r="J87" s="7"/>
      <c r="K87" s="66" t="str">
        <f>+IF(J87='11 FORMULAS'!$E$4,'11 FORMULAS'!$F$4,IF(J87='11 FORMULAS'!$E$5,'11 FORMULAS'!$F$5,IF(J87='11 FORMULAS'!$E$6,'11 FORMULAS'!$F$6,"")))</f>
        <v/>
      </c>
      <c r="L87" s="66" t="str">
        <f>+IF(OR(J87='11 FORMULAS'!$O$4,J87='11 FORMULAS'!$O$5),'11 FORMULAS'!$P$5,IF(J87='11 FORMULAS'!$O$6,'11 FORMULAS'!$P$6,""))</f>
        <v/>
      </c>
      <c r="M87" s="7"/>
      <c r="N87" s="66" t="str">
        <f>+IF(M87='11 FORMULAS'!$H$4,'11 FORMULAS'!$I$4,IF(M87='11 FORMULAS'!$H$5,'11 FORMULAS'!$I$5,""))</f>
        <v/>
      </c>
      <c r="O87" s="8"/>
      <c r="P87" s="8"/>
      <c r="Q87" s="8"/>
      <c r="R87" s="328" t="str">
        <f t="shared" ref="R87" si="42">+IFERROR(K87+N87,"")</f>
        <v/>
      </c>
      <c r="S87" s="328" t="str">
        <f>IF(L87='11 FORMULAS'!$P$5,S86-(S86*R87),S86)</f>
        <v/>
      </c>
      <c r="T87" s="328" t="str">
        <f>IF(L87='11 FORMULAS'!$P$6,T86-(T86*R87),T86)</f>
        <v/>
      </c>
      <c r="U87" s="467"/>
      <c r="V87" s="470"/>
    </row>
    <row r="88" spans="1:26" ht="29.45" customHeight="1" x14ac:dyDescent="0.25">
      <c r="A88" s="477" t="str">
        <f>'2 CONTEXTO E IDENTIFICACIÓN'!A28</f>
        <v>R20</v>
      </c>
      <c r="B88" s="480" t="str">
        <f>+'2 CONTEXTO E IDENTIFICACIÓN'!F28</f>
        <v xml:space="preserve">  </v>
      </c>
      <c r="C88" s="483" t="str">
        <f>+'3 PROBABIL E IMPACTO INHERENTE'!E28</f>
        <v/>
      </c>
      <c r="D88" s="486" t="str">
        <f>+'3 PROBABIL E IMPACTO INHERENTE'!M28</f>
        <v/>
      </c>
      <c r="E88" s="68">
        <v>1</v>
      </c>
      <c r="F88" s="71"/>
      <c r="G88" s="71"/>
      <c r="H88" s="71"/>
      <c r="I88" s="339" t="str">
        <f t="shared" si="36"/>
        <v xml:space="preserve">  </v>
      </c>
      <c r="J88" s="5"/>
      <c r="K88" s="64" t="str">
        <f>+IF(J88='11 FORMULAS'!$E$4,'11 FORMULAS'!$F$4,IF(J88='11 FORMULAS'!$E$5,'11 FORMULAS'!$F$5,IF(J88='11 FORMULAS'!$E$6,'11 FORMULAS'!$F$6,"")))</f>
        <v/>
      </c>
      <c r="L88" s="64" t="str">
        <f>+IF(OR(J88='11 FORMULAS'!$O$4,J88='11 FORMULAS'!$O$5),'11 FORMULAS'!$P$5,IF(J88='11 FORMULAS'!$O$6,'11 FORMULAS'!$P$6,""))</f>
        <v/>
      </c>
      <c r="M88" s="5"/>
      <c r="N88" s="64" t="str">
        <f>+IF(M88='11 FORMULAS'!$H$4,'11 FORMULAS'!$I$4,IF(M88='11 FORMULAS'!$H$5,'11 FORMULAS'!$I$5,""))</f>
        <v/>
      </c>
      <c r="O88" s="6"/>
      <c r="P88" s="6"/>
      <c r="Q88" s="6"/>
      <c r="R88" s="326" t="str">
        <f>+IFERROR(K88+N88,"")</f>
        <v/>
      </c>
      <c r="S88" s="326" t="str">
        <f>IF(L88='11 FORMULAS'!$P$5,C88-(C88*R88),C88)</f>
        <v/>
      </c>
      <c r="T88" s="326" t="str">
        <f>IF(L88='11 FORMULAS'!$P$6,D88-(D88*R88),D88)</f>
        <v/>
      </c>
      <c r="U88" s="465" t="str">
        <f>+IF(S91="","",S91)</f>
        <v/>
      </c>
      <c r="V88" s="468" t="str">
        <f>+IF(T91="","",T91)</f>
        <v/>
      </c>
      <c r="X88" s="322"/>
      <c r="Y88" s="323"/>
      <c r="Z88" s="323"/>
    </row>
    <row r="89" spans="1:26" ht="29.45" customHeight="1" x14ac:dyDescent="0.25">
      <c r="A89" s="478"/>
      <c r="B89" s="481"/>
      <c r="C89" s="484"/>
      <c r="D89" s="487"/>
      <c r="E89" s="69">
        <v>2</v>
      </c>
      <c r="F89" s="230"/>
      <c r="G89" s="230"/>
      <c r="H89" s="230"/>
      <c r="I89" s="340" t="str">
        <f t="shared" si="36"/>
        <v xml:space="preserve">  </v>
      </c>
      <c r="J89" s="1"/>
      <c r="K89" s="65" t="str">
        <f>+IF(J89='11 FORMULAS'!$E$4,'11 FORMULAS'!$F$4,IF(J89='11 FORMULAS'!$E$5,'11 FORMULAS'!$F$5,IF(J89='11 FORMULAS'!$E$6,'11 FORMULAS'!$F$6,"")))</f>
        <v/>
      </c>
      <c r="L89" s="65" t="str">
        <f>+IF(OR(J89='11 FORMULAS'!$O$4,J89='11 FORMULAS'!$O$5),'11 FORMULAS'!$P$5,IF(J89='11 FORMULAS'!$O$6,'11 FORMULAS'!$P$6,""))</f>
        <v/>
      </c>
      <c r="M89" s="1"/>
      <c r="N89" s="65" t="str">
        <f>+IF(M89='11 FORMULAS'!$H$4,'11 FORMULAS'!$I$4,IF(M89='11 FORMULAS'!$H$5,'11 FORMULAS'!$I$5,""))</f>
        <v/>
      </c>
      <c r="O89" s="4"/>
      <c r="P89" s="4"/>
      <c r="Q89" s="4"/>
      <c r="R89" s="327" t="str">
        <f t="shared" ref="R89" si="43">+IFERROR(K89+N89,"")</f>
        <v/>
      </c>
      <c r="S89" s="327" t="str">
        <f>IF(L89='11 FORMULAS'!$P$5,S88-(S88*R89),S88)</f>
        <v/>
      </c>
      <c r="T89" s="327" t="str">
        <f>IF(L89='11 FORMULAS'!$P$6,T88-(T88*R89),T88)</f>
        <v/>
      </c>
      <c r="U89" s="466"/>
      <c r="V89" s="469"/>
      <c r="X89" s="322"/>
      <c r="Y89" s="323"/>
      <c r="Z89" s="323"/>
    </row>
    <row r="90" spans="1:26" ht="29.45" customHeight="1" x14ac:dyDescent="0.25">
      <c r="A90" s="478"/>
      <c r="B90" s="481"/>
      <c r="C90" s="484"/>
      <c r="D90" s="487"/>
      <c r="E90" s="69">
        <v>3</v>
      </c>
      <c r="F90" s="230"/>
      <c r="G90" s="230"/>
      <c r="H90" s="230"/>
      <c r="I90" s="340" t="str">
        <f t="shared" si="36"/>
        <v xml:space="preserve">  </v>
      </c>
      <c r="J90" s="1"/>
      <c r="K90" s="65" t="str">
        <f>+IF(J90='11 FORMULAS'!$E$4,'11 FORMULAS'!$F$4,IF(J90='11 FORMULAS'!$E$5,'11 FORMULAS'!$F$5,IF(J90='11 FORMULAS'!$E$6,'11 FORMULAS'!$F$6,"")))</f>
        <v/>
      </c>
      <c r="L90" s="65" t="str">
        <f>+IF(OR(J90='11 FORMULAS'!$O$4,J90='11 FORMULAS'!$O$5),'11 FORMULAS'!$P$5,IF(J90='11 FORMULAS'!$O$6,'11 FORMULAS'!$P$6,""))</f>
        <v/>
      </c>
      <c r="M90" s="1"/>
      <c r="N90" s="65" t="str">
        <f>+IF(M90='11 FORMULAS'!$H$4,'11 FORMULAS'!$I$4,IF(M90='11 FORMULAS'!$H$5,'11 FORMULAS'!$I$5,""))</f>
        <v/>
      </c>
      <c r="O90" s="4"/>
      <c r="P90" s="4"/>
      <c r="Q90" s="4"/>
      <c r="R90" s="327" t="str">
        <f>+IFERROR(K90+N90,"")</f>
        <v/>
      </c>
      <c r="S90" s="327" t="str">
        <f>IF(L90='11 FORMULAS'!$P$5,S89-(S89*R90),S89)</f>
        <v/>
      </c>
      <c r="T90" s="327" t="str">
        <f>IF(L90='11 FORMULAS'!$P$6,T89-(T89*R90),T89)</f>
        <v/>
      </c>
      <c r="U90" s="466"/>
      <c r="V90" s="469"/>
      <c r="X90" s="322"/>
      <c r="Y90" s="323"/>
      <c r="Z90" s="323"/>
    </row>
    <row r="91" spans="1:26" ht="29.45" customHeight="1" thickBot="1" x14ac:dyDescent="0.3">
      <c r="A91" s="479"/>
      <c r="B91" s="482"/>
      <c r="C91" s="485"/>
      <c r="D91" s="488"/>
      <c r="E91" s="70">
        <v>4</v>
      </c>
      <c r="F91" s="231"/>
      <c r="G91" s="231"/>
      <c r="H91" s="231"/>
      <c r="I91" s="341" t="str">
        <f t="shared" si="36"/>
        <v xml:space="preserve">  </v>
      </c>
      <c r="J91" s="7"/>
      <c r="K91" s="66" t="str">
        <f>+IF(J91='11 FORMULAS'!$E$4,'11 FORMULAS'!$F$4,IF(J91='11 FORMULAS'!$E$5,'11 FORMULAS'!$F$5,IF(J91='11 FORMULAS'!$E$6,'11 FORMULAS'!$F$6,"")))</f>
        <v/>
      </c>
      <c r="L91" s="66" t="str">
        <f>+IF(OR(J91='11 FORMULAS'!$O$4,J91='11 FORMULAS'!$O$5),'11 FORMULAS'!$P$5,IF(J91='11 FORMULAS'!$O$6,'11 FORMULAS'!$P$6,""))</f>
        <v/>
      </c>
      <c r="M91" s="7"/>
      <c r="N91" s="66" t="str">
        <f>+IF(M91='11 FORMULAS'!$H$4,'11 FORMULAS'!$I$4,IF(M91='11 FORMULAS'!$H$5,'11 FORMULAS'!$I$5,""))</f>
        <v/>
      </c>
      <c r="O91" s="8"/>
      <c r="P91" s="8"/>
      <c r="Q91" s="8"/>
      <c r="R91" s="328" t="str">
        <f t="shared" ref="R91" si="44">+IFERROR(K91+N91,"")</f>
        <v/>
      </c>
      <c r="S91" s="328" t="str">
        <f>IF(L91='11 FORMULAS'!$P$5,S90-(S90*R91),S90)</f>
        <v/>
      </c>
      <c r="T91" s="328" t="str">
        <f>IF(L91='11 FORMULAS'!$P$6,T90-(T90*R91),T90)</f>
        <v/>
      </c>
      <c r="U91" s="467"/>
      <c r="V91" s="470"/>
    </row>
  </sheetData>
  <sheetProtection formatCells="0" formatColumns="0" formatRows="0" sort="0" autoFilter="0" pivotTables="0"/>
  <autoFilter ref="A7:W91" xr:uid="{00000000-0009-0000-0000-000004000000}"/>
  <dataConsolidate/>
  <mergeCells count="137">
    <mergeCell ref="C6:C7"/>
    <mergeCell ref="D6:D7"/>
    <mergeCell ref="R4:R6"/>
    <mergeCell ref="S4:S6"/>
    <mergeCell ref="T4:T6"/>
    <mergeCell ref="A1:A2"/>
    <mergeCell ref="B1:B2"/>
    <mergeCell ref="A6:A7"/>
    <mergeCell ref="B6:B7"/>
    <mergeCell ref="J5:Q5"/>
    <mergeCell ref="E6:E7"/>
    <mergeCell ref="J6:N6"/>
    <mergeCell ref="O6:Q6"/>
    <mergeCell ref="F6:H6"/>
    <mergeCell ref="A32:A35"/>
    <mergeCell ref="B32:B35"/>
    <mergeCell ref="C32:C35"/>
    <mergeCell ref="D32:D35"/>
    <mergeCell ref="A28:A31"/>
    <mergeCell ref="B28:B31"/>
    <mergeCell ref="C28:C31"/>
    <mergeCell ref="D28:D31"/>
    <mergeCell ref="A8:A12"/>
    <mergeCell ref="B8:B12"/>
    <mergeCell ref="C8:C12"/>
    <mergeCell ref="D8:D12"/>
    <mergeCell ref="A44:A47"/>
    <mergeCell ref="B44:B47"/>
    <mergeCell ref="C44:C47"/>
    <mergeCell ref="D44:D47"/>
    <mergeCell ref="A48:A51"/>
    <mergeCell ref="B48:B51"/>
    <mergeCell ref="C48:C51"/>
    <mergeCell ref="D48:D51"/>
    <mergeCell ref="A36:A39"/>
    <mergeCell ref="B36:B39"/>
    <mergeCell ref="C36:C39"/>
    <mergeCell ref="D36:D39"/>
    <mergeCell ref="A40:A43"/>
    <mergeCell ref="B40:B43"/>
    <mergeCell ref="C40:C43"/>
    <mergeCell ref="D40:D43"/>
    <mergeCell ref="D60:D63"/>
    <mergeCell ref="A64:A67"/>
    <mergeCell ref="B64:B67"/>
    <mergeCell ref="C64:C67"/>
    <mergeCell ref="D64:D67"/>
    <mergeCell ref="A60:A63"/>
    <mergeCell ref="B60:B63"/>
    <mergeCell ref="C60:C63"/>
    <mergeCell ref="A52:A55"/>
    <mergeCell ref="B52:B55"/>
    <mergeCell ref="C52:C55"/>
    <mergeCell ref="D52:D55"/>
    <mergeCell ref="A56:A59"/>
    <mergeCell ref="B56:B59"/>
    <mergeCell ref="C56:C59"/>
    <mergeCell ref="D56:D59"/>
    <mergeCell ref="A68:A71"/>
    <mergeCell ref="B68:B71"/>
    <mergeCell ref="C68:C71"/>
    <mergeCell ref="D68:D71"/>
    <mergeCell ref="A72:A75"/>
    <mergeCell ref="B72:B75"/>
    <mergeCell ref="C72:C75"/>
    <mergeCell ref="D72:D75"/>
    <mergeCell ref="A88:A91"/>
    <mergeCell ref="B88:B91"/>
    <mergeCell ref="C88:C91"/>
    <mergeCell ref="D88:D91"/>
    <mergeCell ref="A76:A79"/>
    <mergeCell ref="B76:B79"/>
    <mergeCell ref="C76:C79"/>
    <mergeCell ref="D76:D79"/>
    <mergeCell ref="A80:A83"/>
    <mergeCell ref="B80:B83"/>
    <mergeCell ref="C80:C83"/>
    <mergeCell ref="D80:D83"/>
    <mergeCell ref="A84:A87"/>
    <mergeCell ref="B84:B87"/>
    <mergeCell ref="C84:C87"/>
    <mergeCell ref="D84:D87"/>
    <mergeCell ref="X4:Z4"/>
    <mergeCell ref="U8:U12"/>
    <mergeCell ref="V8:V12"/>
    <mergeCell ref="U13:U17"/>
    <mergeCell ref="V13:V17"/>
    <mergeCell ref="U18:U22"/>
    <mergeCell ref="V18:V22"/>
    <mergeCell ref="U23:U27"/>
    <mergeCell ref="V23:V27"/>
    <mergeCell ref="U44:U47"/>
    <mergeCell ref="V44:V47"/>
    <mergeCell ref="U48:U51"/>
    <mergeCell ref="V48:V51"/>
    <mergeCell ref="U28:U31"/>
    <mergeCell ref="V28:V31"/>
    <mergeCell ref="U32:U35"/>
    <mergeCell ref="V32:V35"/>
    <mergeCell ref="U36:U39"/>
    <mergeCell ref="V36:V39"/>
    <mergeCell ref="U88:U91"/>
    <mergeCell ref="V88:V91"/>
    <mergeCell ref="B3:D3"/>
    <mergeCell ref="B4:D4"/>
    <mergeCell ref="U76:U79"/>
    <mergeCell ref="V76:V79"/>
    <mergeCell ref="U80:U83"/>
    <mergeCell ref="V80:V83"/>
    <mergeCell ref="U84:U87"/>
    <mergeCell ref="V84:V87"/>
    <mergeCell ref="U64:U67"/>
    <mergeCell ref="V64:V67"/>
    <mergeCell ref="U68:U71"/>
    <mergeCell ref="V68:V71"/>
    <mergeCell ref="U72:U75"/>
    <mergeCell ref="V72:V75"/>
    <mergeCell ref="U52:U55"/>
    <mergeCell ref="V52:V55"/>
    <mergeCell ref="U56:U59"/>
    <mergeCell ref="V56:V59"/>
    <mergeCell ref="U60:U63"/>
    <mergeCell ref="V60:V63"/>
    <mergeCell ref="U40:U43"/>
    <mergeCell ref="V40:V43"/>
    <mergeCell ref="A13:A17"/>
    <mergeCell ref="B13:B17"/>
    <mergeCell ref="C13:C17"/>
    <mergeCell ref="D13:D17"/>
    <mergeCell ref="A18:A22"/>
    <mergeCell ref="B18:B22"/>
    <mergeCell ref="C18:C22"/>
    <mergeCell ref="D18:D22"/>
    <mergeCell ref="A23:A27"/>
    <mergeCell ref="B23:B27"/>
    <mergeCell ref="C23:C27"/>
    <mergeCell ref="D23:D27"/>
  </mergeCells>
  <phoneticPr fontId="0" type="noConversion"/>
  <conditionalFormatting sqref="C8:D8 U8:V8 C13:D13 C18:D18 C23:D23 C28:D28 C32:D32 C36:D36 C40:D40 C44:D44 C48:D48 C52:D52 C56:D56 C60:D60 C64:D64 C68:D68 C72:D72 C76:D76 C80:D80 C84:D84 C88:D88">
    <cfRule type="cellIs" dxfId="159" priority="268" operator="between">
      <formula>$Y$10</formula>
      <formula>$Z$10</formula>
    </cfRule>
    <cfRule type="cellIs" dxfId="158" priority="267" operator="between">
      <formula>$Y$9</formula>
      <formula>$Z$9</formula>
    </cfRule>
    <cfRule type="cellIs" dxfId="157" priority="266" operator="between">
      <formula>$Y$8</formula>
      <formula>$Z$8</formula>
    </cfRule>
    <cfRule type="cellIs" dxfId="156" priority="265" operator="between">
      <formula>$Y$7</formula>
      <formula>$Z$7</formula>
    </cfRule>
    <cfRule type="cellIs" dxfId="155" priority="264" operator="between">
      <formula>$Y$6</formula>
      <formula>$Z$6</formula>
    </cfRule>
  </conditionalFormatting>
  <conditionalFormatting sqref="U13:V13">
    <cfRule type="cellIs" dxfId="154" priority="95" operator="between">
      <formula>$Y$10</formula>
      <formula>$Z$10</formula>
    </cfRule>
    <cfRule type="cellIs" dxfId="153" priority="94" operator="between">
      <formula>$Y$9</formula>
      <formula>$Z$9</formula>
    </cfRule>
    <cfRule type="cellIs" dxfId="152" priority="93" operator="between">
      <formula>$Y$8</formula>
      <formula>$Z$8</formula>
    </cfRule>
    <cfRule type="cellIs" dxfId="151" priority="92" operator="between">
      <formula>$Y$7</formula>
      <formula>$Z$7</formula>
    </cfRule>
    <cfRule type="cellIs" dxfId="150" priority="91" operator="between">
      <formula>$Y$6</formula>
      <formula>$Z$6</formula>
    </cfRule>
  </conditionalFormatting>
  <conditionalFormatting sqref="U18:V18">
    <cfRule type="cellIs" dxfId="149" priority="88" operator="between">
      <formula>$Y$8</formula>
      <formula>$Z$8</formula>
    </cfRule>
    <cfRule type="cellIs" dxfId="148" priority="90" operator="between">
      <formula>$Y$10</formula>
      <formula>$Z$10</formula>
    </cfRule>
    <cfRule type="cellIs" dxfId="147" priority="89" operator="between">
      <formula>$Y$9</formula>
      <formula>$Z$9</formula>
    </cfRule>
    <cfRule type="cellIs" dxfId="146" priority="87" operator="between">
      <formula>$Y$7</formula>
      <formula>$Z$7</formula>
    </cfRule>
    <cfRule type="cellIs" dxfId="145" priority="86" operator="between">
      <formula>$Y$6</formula>
      <formula>$Z$6</formula>
    </cfRule>
  </conditionalFormatting>
  <conditionalFormatting sqref="U23:V23">
    <cfRule type="cellIs" dxfId="144" priority="85" operator="between">
      <formula>$Y$10</formula>
      <formula>$Z$10</formula>
    </cfRule>
    <cfRule type="cellIs" dxfId="143" priority="84" operator="between">
      <formula>$Y$9</formula>
      <formula>$Z$9</formula>
    </cfRule>
    <cfRule type="cellIs" dxfId="142" priority="81" operator="between">
      <formula>$Y$6</formula>
      <formula>$Z$6</formula>
    </cfRule>
    <cfRule type="cellIs" dxfId="141" priority="83" operator="between">
      <formula>$Y$8</formula>
      <formula>$Z$8</formula>
    </cfRule>
    <cfRule type="cellIs" dxfId="140" priority="82" operator="between">
      <formula>$Y$7</formula>
      <formula>$Z$7</formula>
    </cfRule>
  </conditionalFormatting>
  <conditionalFormatting sqref="U28:V28">
    <cfRule type="cellIs" dxfId="139" priority="78" operator="between">
      <formula>$Y$8</formula>
      <formula>$Z$8</formula>
    </cfRule>
    <cfRule type="cellIs" dxfId="138" priority="77" operator="between">
      <formula>$Y$7</formula>
      <formula>$Z$7</formula>
    </cfRule>
    <cfRule type="cellIs" dxfId="137" priority="76" operator="between">
      <formula>$Y$6</formula>
      <formula>$Z$6</formula>
    </cfRule>
    <cfRule type="cellIs" dxfId="136" priority="80" operator="between">
      <formula>$Y$10</formula>
      <formula>$Z$10</formula>
    </cfRule>
    <cfRule type="cellIs" dxfId="135" priority="79" operator="between">
      <formula>$Y$9</formula>
      <formula>$Z$9</formula>
    </cfRule>
  </conditionalFormatting>
  <conditionalFormatting sqref="U32:V32">
    <cfRule type="cellIs" dxfId="134" priority="75" operator="between">
      <formula>$Y$10</formula>
      <formula>$Z$10</formula>
    </cfRule>
    <cfRule type="cellIs" dxfId="133" priority="74" operator="between">
      <formula>$Y$9</formula>
      <formula>$Z$9</formula>
    </cfRule>
    <cfRule type="cellIs" dxfId="132" priority="73" operator="between">
      <formula>$Y$8</formula>
      <formula>$Z$8</formula>
    </cfRule>
    <cfRule type="cellIs" dxfId="131" priority="72" operator="between">
      <formula>$Y$7</formula>
      <formula>$Z$7</formula>
    </cfRule>
    <cfRule type="cellIs" dxfId="130" priority="71" operator="between">
      <formula>$Y$6</formula>
      <formula>$Z$6</formula>
    </cfRule>
  </conditionalFormatting>
  <conditionalFormatting sqref="U36:V36">
    <cfRule type="cellIs" dxfId="129" priority="70" operator="between">
      <formula>$Y$10</formula>
      <formula>$Z$10</formula>
    </cfRule>
    <cfRule type="cellIs" dxfId="128" priority="69" operator="between">
      <formula>$Y$9</formula>
      <formula>$Z$9</formula>
    </cfRule>
    <cfRule type="cellIs" dxfId="127" priority="68" operator="between">
      <formula>$Y$8</formula>
      <formula>$Z$8</formula>
    </cfRule>
    <cfRule type="cellIs" dxfId="126" priority="67" operator="between">
      <formula>$Y$7</formula>
      <formula>$Z$7</formula>
    </cfRule>
    <cfRule type="cellIs" dxfId="125" priority="66" operator="between">
      <formula>$Y$6</formula>
      <formula>$Z$6</formula>
    </cfRule>
  </conditionalFormatting>
  <conditionalFormatting sqref="U40:V40">
    <cfRule type="cellIs" dxfId="124" priority="63" operator="between">
      <formula>$Y$8</formula>
      <formula>$Z$8</formula>
    </cfRule>
    <cfRule type="cellIs" dxfId="123" priority="65" operator="between">
      <formula>$Y$10</formula>
      <formula>$Z$10</formula>
    </cfRule>
    <cfRule type="cellIs" dxfId="122" priority="64" operator="between">
      <formula>$Y$9</formula>
      <formula>$Z$9</formula>
    </cfRule>
    <cfRule type="cellIs" dxfId="121" priority="62" operator="between">
      <formula>$Y$7</formula>
      <formula>$Z$7</formula>
    </cfRule>
    <cfRule type="cellIs" dxfId="120" priority="61" operator="between">
      <formula>$Y$6</formula>
      <formula>$Z$6</formula>
    </cfRule>
  </conditionalFormatting>
  <conditionalFormatting sqref="U44:V44">
    <cfRule type="cellIs" dxfId="119" priority="59" operator="between">
      <formula>$Y$9</formula>
      <formula>$Z$9</formula>
    </cfRule>
    <cfRule type="cellIs" dxfId="118" priority="58" operator="between">
      <formula>$Y$8</formula>
      <formula>$Z$8</formula>
    </cfRule>
    <cfRule type="cellIs" dxfId="117" priority="60" operator="between">
      <formula>$Y$10</formula>
      <formula>$Z$10</formula>
    </cfRule>
    <cfRule type="cellIs" dxfId="116" priority="56" operator="between">
      <formula>$Y$6</formula>
      <formula>$Z$6</formula>
    </cfRule>
    <cfRule type="cellIs" dxfId="115" priority="57" operator="between">
      <formula>$Y$7</formula>
      <formula>$Z$7</formula>
    </cfRule>
  </conditionalFormatting>
  <conditionalFormatting sqref="U48:V48">
    <cfRule type="cellIs" dxfId="114" priority="51" operator="between">
      <formula>$Y$6</formula>
      <formula>$Z$6</formula>
    </cfRule>
    <cfRule type="cellIs" dxfId="113" priority="52" operator="between">
      <formula>$Y$7</formula>
      <formula>$Z$7</formula>
    </cfRule>
    <cfRule type="cellIs" dxfId="112" priority="53" operator="between">
      <formula>$Y$8</formula>
      <formula>$Z$8</formula>
    </cfRule>
    <cfRule type="cellIs" dxfId="111" priority="54" operator="between">
      <formula>$Y$9</formula>
      <formula>$Z$9</formula>
    </cfRule>
    <cfRule type="cellIs" dxfId="110" priority="55" operator="between">
      <formula>$Y$10</formula>
      <formula>$Z$10</formula>
    </cfRule>
  </conditionalFormatting>
  <conditionalFormatting sqref="U52:V52">
    <cfRule type="cellIs" dxfId="109" priority="49" operator="between">
      <formula>$Y$9</formula>
      <formula>$Z$9</formula>
    </cfRule>
    <cfRule type="cellIs" dxfId="108" priority="50" operator="between">
      <formula>$Y$10</formula>
      <formula>$Z$10</formula>
    </cfRule>
    <cfRule type="cellIs" dxfId="107" priority="48" operator="between">
      <formula>$Y$8</formula>
      <formula>$Z$8</formula>
    </cfRule>
    <cfRule type="cellIs" dxfId="106" priority="47" operator="between">
      <formula>$Y$7</formula>
      <formula>$Z$7</formula>
    </cfRule>
    <cfRule type="cellIs" dxfId="105" priority="46" operator="between">
      <formula>$Y$6</formula>
      <formula>$Z$6</formula>
    </cfRule>
  </conditionalFormatting>
  <conditionalFormatting sqref="U56:V56">
    <cfRule type="cellIs" dxfId="104" priority="45" operator="between">
      <formula>$Y$10</formula>
      <formula>$Z$10</formula>
    </cfRule>
    <cfRule type="cellIs" dxfId="103" priority="44" operator="between">
      <formula>$Y$9</formula>
      <formula>$Z$9</formula>
    </cfRule>
    <cfRule type="cellIs" dxfId="102" priority="43" operator="between">
      <formula>$Y$8</formula>
      <formula>$Z$8</formula>
    </cfRule>
    <cfRule type="cellIs" dxfId="101" priority="42" operator="between">
      <formula>$Y$7</formula>
      <formula>$Z$7</formula>
    </cfRule>
    <cfRule type="cellIs" dxfId="100" priority="41" operator="between">
      <formula>$Y$6</formula>
      <formula>$Z$6</formula>
    </cfRule>
  </conditionalFormatting>
  <conditionalFormatting sqref="U60:V60">
    <cfRule type="cellIs" dxfId="99" priority="39" operator="between">
      <formula>$Y$9</formula>
      <formula>$Z$9</formula>
    </cfRule>
    <cfRule type="cellIs" dxfId="98" priority="40" operator="between">
      <formula>$Y$10</formula>
      <formula>$Z$10</formula>
    </cfRule>
    <cfRule type="cellIs" dxfId="97" priority="38" operator="between">
      <formula>$Y$8</formula>
      <formula>$Z$8</formula>
    </cfRule>
    <cfRule type="cellIs" dxfId="96" priority="37" operator="between">
      <formula>$Y$7</formula>
      <formula>$Z$7</formula>
    </cfRule>
    <cfRule type="cellIs" dxfId="95" priority="36" operator="between">
      <formula>$Y$6</formula>
      <formula>$Z$6</formula>
    </cfRule>
  </conditionalFormatting>
  <conditionalFormatting sqref="U64:V64">
    <cfRule type="cellIs" dxfId="94" priority="35" operator="between">
      <formula>$Y$10</formula>
      <formula>$Z$10</formula>
    </cfRule>
    <cfRule type="cellIs" dxfId="93" priority="34" operator="between">
      <formula>$Y$9</formula>
      <formula>$Z$9</formula>
    </cfRule>
    <cfRule type="cellIs" dxfId="92" priority="33" operator="between">
      <formula>$Y$8</formula>
      <formula>$Z$8</formula>
    </cfRule>
    <cfRule type="cellIs" dxfId="91" priority="32" operator="between">
      <formula>$Y$7</formula>
      <formula>$Z$7</formula>
    </cfRule>
    <cfRule type="cellIs" dxfId="90" priority="31" operator="between">
      <formula>$Y$6</formula>
      <formula>$Z$6</formula>
    </cfRule>
  </conditionalFormatting>
  <conditionalFormatting sqref="U68:V68">
    <cfRule type="cellIs" dxfId="89" priority="30" operator="between">
      <formula>$Y$10</formula>
      <formula>$Z$10</formula>
    </cfRule>
    <cfRule type="cellIs" dxfId="88" priority="29" operator="between">
      <formula>$Y$9</formula>
      <formula>$Z$9</formula>
    </cfRule>
    <cfRule type="cellIs" dxfId="87" priority="28" operator="between">
      <formula>$Y$8</formula>
      <formula>$Z$8</formula>
    </cfRule>
    <cfRule type="cellIs" dxfId="86" priority="27" operator="between">
      <formula>$Y$7</formula>
      <formula>$Z$7</formula>
    </cfRule>
    <cfRule type="cellIs" dxfId="85" priority="26" operator="between">
      <formula>$Y$6</formula>
      <formula>$Z$6</formula>
    </cfRule>
  </conditionalFormatting>
  <conditionalFormatting sqref="U72:V72">
    <cfRule type="cellIs" dxfId="84" priority="25" operator="between">
      <formula>$Y$10</formula>
      <formula>$Z$10</formula>
    </cfRule>
    <cfRule type="cellIs" dxfId="83" priority="24" operator="between">
      <formula>$Y$9</formula>
      <formula>$Z$9</formula>
    </cfRule>
    <cfRule type="cellIs" dxfId="82" priority="23" operator="between">
      <formula>$Y$8</formula>
      <formula>$Z$8</formula>
    </cfRule>
    <cfRule type="cellIs" dxfId="81" priority="22" operator="between">
      <formula>$Y$7</formula>
      <formula>$Z$7</formula>
    </cfRule>
    <cfRule type="cellIs" dxfId="80" priority="21" operator="between">
      <formula>$Y$6</formula>
      <formula>$Z$6</formula>
    </cfRule>
  </conditionalFormatting>
  <conditionalFormatting sqref="U76:V76">
    <cfRule type="cellIs" dxfId="79" priority="20" operator="between">
      <formula>$Y$10</formula>
      <formula>$Z$10</formula>
    </cfRule>
    <cfRule type="cellIs" dxfId="78" priority="19" operator="between">
      <formula>$Y$9</formula>
      <formula>$Z$9</formula>
    </cfRule>
    <cfRule type="cellIs" dxfId="77" priority="18" operator="between">
      <formula>$Y$8</formula>
      <formula>$Z$8</formula>
    </cfRule>
    <cfRule type="cellIs" dxfId="76" priority="17" operator="between">
      <formula>$Y$7</formula>
      <formula>$Z$7</formula>
    </cfRule>
    <cfRule type="cellIs" dxfId="75" priority="16" operator="between">
      <formula>$Y$6</formula>
      <formula>$Z$6</formula>
    </cfRule>
  </conditionalFormatting>
  <conditionalFormatting sqref="U80:V80">
    <cfRule type="cellIs" dxfId="74" priority="13" operator="between">
      <formula>$Y$8</formula>
      <formula>$Z$8</formula>
    </cfRule>
    <cfRule type="cellIs" dxfId="73" priority="15" operator="between">
      <formula>$Y$10</formula>
      <formula>$Z$10</formula>
    </cfRule>
    <cfRule type="cellIs" dxfId="72" priority="14" operator="between">
      <formula>$Y$9</formula>
      <formula>$Z$9</formula>
    </cfRule>
    <cfRule type="cellIs" dxfId="71" priority="12" operator="between">
      <formula>$Y$7</formula>
      <formula>$Z$7</formula>
    </cfRule>
    <cfRule type="cellIs" dxfId="70" priority="11" operator="between">
      <formula>$Y$6</formula>
      <formula>$Z$6</formula>
    </cfRule>
  </conditionalFormatting>
  <conditionalFormatting sqref="U84:V84">
    <cfRule type="cellIs" dxfId="69" priority="10" operator="between">
      <formula>$Y$10</formula>
      <formula>$Z$10</formula>
    </cfRule>
    <cfRule type="cellIs" dxfId="68" priority="9" operator="between">
      <formula>$Y$9</formula>
      <formula>$Z$9</formula>
    </cfRule>
    <cfRule type="cellIs" dxfId="67" priority="8" operator="between">
      <formula>$Y$8</formula>
      <formula>$Z$8</formula>
    </cfRule>
    <cfRule type="cellIs" dxfId="66" priority="7" operator="between">
      <formula>$Y$7</formula>
      <formula>$Z$7</formula>
    </cfRule>
    <cfRule type="cellIs" dxfId="65" priority="6" operator="between">
      <formula>$Y$6</formula>
      <formula>$Z$6</formula>
    </cfRule>
  </conditionalFormatting>
  <conditionalFormatting sqref="U88:V88">
    <cfRule type="cellIs" dxfId="64" priority="2" operator="between">
      <formula>$Y$7</formula>
      <formula>$Z$7</formula>
    </cfRule>
    <cfRule type="cellIs" dxfId="63" priority="3" operator="between">
      <formula>$Y$8</formula>
      <formula>$Z$8</formula>
    </cfRule>
    <cfRule type="cellIs" dxfId="62" priority="4" operator="between">
      <formula>$Y$9</formula>
      <formula>$Z$9</formula>
    </cfRule>
    <cfRule type="cellIs" dxfId="61" priority="5" operator="between">
      <formula>$Y$10</formula>
      <formula>$Z$10</formula>
    </cfRule>
    <cfRule type="cellIs" dxfId="60" priority="1" operator="between">
      <formula>$Y$6</formula>
      <formula>$Z$6</formula>
    </cfRule>
  </conditionalFormatting>
  <printOptions horizontalCentered="1" verticalCentered="1"/>
  <pageMargins left="0.23622047244094491" right="0.23622047244094491" top="0.74803149606299213" bottom="0.74803149606299213" header="0.31496062992125984" footer="0.31496062992125984"/>
  <pageSetup scale="70" orientation="landscape" r:id="rId1"/>
  <headerFooter alignWithMargins="0"/>
  <rowBreaks count="1" manualBreakCount="1">
    <brk id="31" max="16383" man="1"/>
  </rowBreaks>
  <drawing r:id="rId2"/>
  <extLst>
    <ext xmlns:x14="http://schemas.microsoft.com/office/spreadsheetml/2009/9/main" uri="{CCE6A557-97BC-4b89-ADB6-D9C93CAAB3DF}">
      <x14:dataValidations xmlns:xm="http://schemas.microsoft.com/office/excel/2006/main" xWindow="712" yWindow="776" count="5">
        <x14:dataValidation type="list" allowBlank="1" showInputMessage="1" showErrorMessage="1" xr:uid="{00000000-0002-0000-0400-000000000000}">
          <x14:formula1>
            <xm:f>'11 FORMULAS'!$E$4:$E$7</xm:f>
          </x14:formula1>
          <xm:sqref>J8:J91</xm:sqref>
        </x14:dataValidation>
        <x14:dataValidation type="list" allowBlank="1" showInputMessage="1" showErrorMessage="1" xr:uid="{00000000-0002-0000-0400-000001000000}">
          <x14:formula1>
            <xm:f>'11 FORMULAS'!$H$4:$H$6</xm:f>
          </x14:formula1>
          <xm:sqref>M8:M91</xm:sqref>
        </x14:dataValidation>
        <x14:dataValidation type="list" allowBlank="1" showInputMessage="1" showErrorMessage="1" xr:uid="{00000000-0002-0000-0400-000002000000}">
          <x14:formula1>
            <xm:f>'11 FORMULAS'!$K$4:$K$6</xm:f>
          </x14:formula1>
          <xm:sqref>O8:O91</xm:sqref>
        </x14:dataValidation>
        <x14:dataValidation type="list" allowBlank="1" showInputMessage="1" showErrorMessage="1" xr:uid="{00000000-0002-0000-0400-000003000000}">
          <x14:formula1>
            <xm:f>'11 FORMULAS'!$L$4:$L$6</xm:f>
          </x14:formula1>
          <xm:sqref>P8:P91</xm:sqref>
        </x14:dataValidation>
        <x14:dataValidation type="list" allowBlank="1" showInputMessage="1" showErrorMessage="1" xr:uid="{00000000-0002-0000-0400-000004000000}">
          <x14:formula1>
            <xm:f>'11 FORMULAS'!$M$4:$M$6</xm:f>
          </x14:formula1>
          <xm:sqref>Q8:Q91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35"/>
  <sheetViews>
    <sheetView showGridLines="0" zoomScale="85" zoomScaleNormal="85" workbookViewId="0">
      <pane xSplit="1" ySplit="8" topLeftCell="B11" activePane="bottomRight" state="frozen"/>
      <selection pane="topRight" activeCell="B1" sqref="B1"/>
      <selection pane="bottomLeft" activeCell="A7" sqref="A7"/>
      <selection pane="bottomRight" activeCell="J2" sqref="J2"/>
    </sheetView>
  </sheetViews>
  <sheetFormatPr baseColWidth="10" defaultColWidth="14.28515625" defaultRowHeight="12.75" x14ac:dyDescent="0.25"/>
  <cols>
    <col min="1" max="1" width="18.85546875" style="87" customWidth="1"/>
    <col min="2" max="2" width="30.42578125" style="92" customWidth="1"/>
    <col min="3" max="3" width="13.28515625" style="92" customWidth="1"/>
    <col min="4" max="4" width="13" style="92" customWidth="1"/>
    <col min="5" max="5" width="16.42578125" style="137" customWidth="1"/>
    <col min="6" max="6" width="10.140625" style="137" customWidth="1"/>
    <col min="7" max="7" width="15.5703125" style="92" customWidth="1"/>
    <col min="8" max="8" width="10.140625" style="92" bestFit="1" customWidth="1"/>
    <col min="9" max="9" width="7.42578125" style="92" customWidth="1"/>
    <col min="10" max="10" width="14" style="92" customWidth="1"/>
    <col min="11" max="15" width="12.42578125" style="92" customWidth="1"/>
    <col min="16" max="16" width="3.85546875" style="92" customWidth="1"/>
    <col min="17" max="17" width="4.85546875" style="87" customWidth="1"/>
    <col min="18" max="18" width="5.85546875" style="87" bestFit="1" customWidth="1"/>
    <col min="19" max="24" width="14" style="87" customWidth="1"/>
    <col min="25" max="29" width="11.42578125" style="87" customWidth="1"/>
    <col min="30" max="30" width="5.5703125" style="87" bestFit="1" customWidth="1"/>
    <col min="31" max="31" width="26.85546875" style="87" customWidth="1"/>
    <col min="32" max="36" width="22.85546875" style="92" customWidth="1"/>
    <col min="37" max="37" width="23.42578125" style="87" customWidth="1"/>
    <col min="38" max="265" width="11.42578125" style="87" customWidth="1"/>
    <col min="266" max="266" width="12.7109375" style="87" customWidth="1"/>
    <col min="267" max="267" width="47" style="87" customWidth="1"/>
    <col min="268" max="268" width="35" style="87" customWidth="1"/>
    <col min="269" max="16384" width="14.28515625" style="87"/>
  </cols>
  <sheetData>
    <row r="1" spans="1:38" s="75" customFormat="1" ht="36" customHeight="1" x14ac:dyDescent="0.2">
      <c r="A1" s="443"/>
      <c r="B1" s="449" t="str">
        <f>+'2 CONTEXTO E IDENTIFICACIÓN'!C1</f>
        <v>MAPA DE RIESGOS</v>
      </c>
      <c r="C1" s="50" t="str">
        <f>+'2 CONTEXTO E IDENTIFICACIÓN'!D1</f>
        <v>CÓDIGO:</v>
      </c>
      <c r="D1" s="131" t="str">
        <f>+'2 CONTEXTO E IDENTIFICACIÓN'!E1</f>
        <v>SE-FO-007</v>
      </c>
      <c r="E1" s="132"/>
      <c r="F1" s="9"/>
      <c r="G1" s="240" t="str">
        <f>+'2 CONTEXTO E IDENTIFICACIÓN'!$G$4</f>
        <v>Elaboración o Actualización:</v>
      </c>
      <c r="H1" s="258">
        <f>+IF('2 CONTEXTO E IDENTIFICACIÓN'!$H$4="","",'2 CONTEXTO E IDENTIFICACIÓN'!$H$4)</f>
        <v>45825</v>
      </c>
      <c r="I1" s="20"/>
      <c r="J1" s="20"/>
      <c r="AF1" s="76"/>
      <c r="AG1" s="76"/>
      <c r="AH1" s="76"/>
      <c r="AI1" s="76"/>
      <c r="AJ1" s="76"/>
    </row>
    <row r="2" spans="1:38" s="75" customFormat="1" ht="36" customHeight="1" x14ac:dyDescent="0.2">
      <c r="A2" s="443"/>
      <c r="B2" s="449"/>
      <c r="C2" s="50" t="str">
        <f>+'2 CONTEXTO E IDENTIFICACIÓN'!D2</f>
        <v>VERSIÓN:</v>
      </c>
      <c r="D2" s="131" t="str">
        <f>+'2 CONTEXTO E IDENTIFICACIÓN'!E2</f>
        <v>12</v>
      </c>
      <c r="E2" s="132"/>
      <c r="G2" s="243" t="str">
        <f>+'2 CONTEXTO E IDENTIFICACIÓN'!$E$5</f>
        <v>Vigencia del:</v>
      </c>
      <c r="H2" s="241">
        <f>+IF('2 CONTEXTO E IDENTIFICACIÓN'!$F$5="","",'2 CONTEXTO E IDENTIFICACIÓN'!$F$5)</f>
        <v>46024</v>
      </c>
      <c r="I2" s="242" t="s">
        <v>111</v>
      </c>
      <c r="J2" s="239">
        <f>+IF('2 CONTEXTO E IDENTIFICACIÓN'!$H$5="","",'2 CONTEXTO E IDENTIFICACIÓN'!$H$5)</f>
        <v>46387</v>
      </c>
      <c r="K2" s="78"/>
      <c r="L2" s="78"/>
      <c r="M2" s="78"/>
      <c r="N2" s="78"/>
      <c r="O2" s="78"/>
      <c r="P2" s="77"/>
      <c r="AF2" s="76"/>
      <c r="AG2" s="76"/>
      <c r="AH2" s="76"/>
      <c r="AI2" s="76"/>
      <c r="AJ2" s="76"/>
    </row>
    <row r="3" spans="1:38" s="75" customFormat="1" x14ac:dyDescent="0.2">
      <c r="A3" s="79"/>
      <c r="B3" s="77"/>
      <c r="C3" s="244"/>
      <c r="D3" s="244"/>
      <c r="E3" s="132"/>
      <c r="F3" s="261"/>
      <c r="G3" s="261"/>
      <c r="H3" s="262"/>
      <c r="I3" s="263"/>
      <c r="J3" s="237"/>
      <c r="K3" s="78"/>
      <c r="L3" s="78"/>
      <c r="M3" s="78"/>
      <c r="N3" s="78"/>
      <c r="O3" s="78"/>
      <c r="P3" s="77"/>
      <c r="AF3" s="76"/>
      <c r="AG3" s="76"/>
      <c r="AH3" s="76"/>
      <c r="AI3" s="76"/>
      <c r="AJ3" s="76"/>
    </row>
    <row r="4" spans="1:38" s="75" customFormat="1" ht="15" x14ac:dyDescent="0.2">
      <c r="A4" s="19" t="s">
        <v>158</v>
      </c>
      <c r="B4" s="433" t="str">
        <f>+IF('2 CONTEXTO E IDENTIFICACIÓN'!$C$4="","",'2 CONTEXTO E IDENTIFICACIÓN'!$C$4)</f>
        <v>Beneficencia del Valle del Cauca</v>
      </c>
      <c r="C4" s="433"/>
      <c r="D4" s="433"/>
      <c r="E4" s="73"/>
      <c r="F4" s="133"/>
      <c r="AF4" s="76"/>
      <c r="AG4" s="76"/>
      <c r="AH4" s="76"/>
      <c r="AI4" s="76"/>
      <c r="AJ4" s="76"/>
    </row>
    <row r="5" spans="1:38" s="75" customFormat="1" ht="15.75" thickBot="1" x14ac:dyDescent="0.25">
      <c r="A5" s="19" t="s">
        <v>156</v>
      </c>
      <c r="B5" s="433" t="str">
        <f>+IF('2 CONTEXTO E IDENTIFICACIÓN'!$E$4="","",'2 CONTEXTO E IDENTIFICACIÓN'!$E$4)</f>
        <v>SEGUIMIENTO Y EVALUACIÓN</v>
      </c>
      <c r="C5" s="434"/>
      <c r="D5" s="434"/>
      <c r="E5" s="73"/>
      <c r="F5" s="133"/>
      <c r="AF5" s="76"/>
      <c r="AG5" s="76"/>
      <c r="AH5" s="76"/>
      <c r="AI5" s="76"/>
      <c r="AJ5" s="76"/>
    </row>
    <row r="6" spans="1:38" s="75" customFormat="1" ht="13.5" thickBot="1" x14ac:dyDescent="0.25">
      <c r="D6" s="77"/>
      <c r="E6" s="52"/>
      <c r="F6" s="133"/>
      <c r="I6" s="450" t="s">
        <v>23</v>
      </c>
      <c r="J6" s="451"/>
      <c r="K6" s="451"/>
      <c r="L6" s="451"/>
      <c r="M6" s="451"/>
      <c r="N6" s="451"/>
      <c r="O6" s="452"/>
      <c r="R6" s="80"/>
      <c r="S6" s="81"/>
      <c r="T6" s="441" t="s">
        <v>87</v>
      </c>
      <c r="U6" s="441"/>
      <c r="V6" s="441"/>
      <c r="W6" s="441"/>
      <c r="X6" s="442"/>
      <c r="AF6" s="76"/>
      <c r="AG6" s="76"/>
      <c r="AH6" s="76"/>
      <c r="AI6" s="76"/>
      <c r="AJ6" s="76"/>
    </row>
    <row r="7" spans="1:38" x14ac:dyDescent="0.25">
      <c r="A7" s="134"/>
      <c r="B7" s="134"/>
      <c r="C7" s="84"/>
      <c r="D7" s="134"/>
      <c r="E7" s="444" t="s">
        <v>118</v>
      </c>
      <c r="F7" s="444"/>
      <c r="G7" s="444"/>
      <c r="H7" s="84"/>
      <c r="I7" s="85"/>
      <c r="J7" s="86"/>
      <c r="K7" s="441" t="s">
        <v>87</v>
      </c>
      <c r="L7" s="441"/>
      <c r="M7" s="441"/>
      <c r="N7" s="441"/>
      <c r="O7" s="442"/>
      <c r="P7" s="84"/>
      <c r="R7" s="88"/>
      <c r="T7" s="89">
        <v>0.2</v>
      </c>
      <c r="U7" s="89">
        <v>0.4</v>
      </c>
      <c r="V7" s="89">
        <v>0.6</v>
      </c>
      <c r="W7" s="89">
        <v>0.8</v>
      </c>
      <c r="X7" s="90">
        <v>1</v>
      </c>
      <c r="Y7" s="91"/>
      <c r="Z7" s="91"/>
      <c r="AA7" s="91"/>
      <c r="AB7" s="91"/>
      <c r="AC7" s="91"/>
      <c r="AD7" s="91"/>
      <c r="AE7" s="91"/>
    </row>
    <row r="8" spans="1:38" ht="39.950000000000003" customHeight="1" x14ac:dyDescent="0.2">
      <c r="A8" s="95" t="s">
        <v>196</v>
      </c>
      <c r="B8" s="95" t="s">
        <v>1</v>
      </c>
      <c r="C8" s="95" t="s">
        <v>9</v>
      </c>
      <c r="D8" s="95" t="s">
        <v>9</v>
      </c>
      <c r="E8" s="95" t="s">
        <v>54</v>
      </c>
      <c r="F8" s="95" t="s">
        <v>87</v>
      </c>
      <c r="G8" s="95" t="s">
        <v>204</v>
      </c>
      <c r="H8" s="84"/>
      <c r="I8" s="88"/>
      <c r="J8" s="97"/>
      <c r="K8" s="98" t="s">
        <v>65</v>
      </c>
      <c r="L8" s="98" t="s">
        <v>7</v>
      </c>
      <c r="M8" s="98" t="s">
        <v>5</v>
      </c>
      <c r="N8" s="98" t="s">
        <v>6</v>
      </c>
      <c r="O8" s="99" t="s">
        <v>73</v>
      </c>
      <c r="P8" s="84"/>
      <c r="R8" s="88"/>
      <c r="S8" s="100"/>
      <c r="T8" s="101" t="s">
        <v>65</v>
      </c>
      <c r="U8" s="101" t="s">
        <v>7</v>
      </c>
      <c r="V8" s="101" t="s">
        <v>5</v>
      </c>
      <c r="W8" s="101" t="s">
        <v>6</v>
      </c>
      <c r="X8" s="102" t="s">
        <v>73</v>
      </c>
      <c r="AA8" s="91"/>
      <c r="AB8" s="91"/>
      <c r="AC8" s="103"/>
      <c r="AD8" s="103"/>
      <c r="AE8" s="103"/>
      <c r="AF8" s="103"/>
      <c r="AG8" s="103"/>
      <c r="AH8" s="103"/>
      <c r="AI8" s="103"/>
      <c r="AJ8" s="103"/>
      <c r="AK8" s="103"/>
      <c r="AL8" s="103"/>
    </row>
    <row r="9" spans="1:38" ht="123.75" customHeight="1" x14ac:dyDescent="0.2">
      <c r="A9" s="104" t="str">
        <f>'2 CONTEXTO E IDENTIFICACIÓN'!A9</f>
        <v>R1</v>
      </c>
      <c r="B9" s="105" t="str">
        <f>+'2 CONTEXTO E IDENTIFICACIÓN'!F9</f>
        <v xml:space="preserve">Posibilidad de pérdida económica y reputacional derivada de investigaciones disciplinarias y eventuales sanciones por parte de los entes de control, como consecuencias de influencias indebidas  y abuso de poder de la Alta Gerencia que afecten la independencia administrativa de la Oficina de Control en el desarrollo de auditorías, seguimientos y evaluaciones. </v>
      </c>
      <c r="C9" s="135">
        <f>+'5 VALORACIÓN DEL CONTROL'!S11</f>
        <v>0.252</v>
      </c>
      <c r="D9" s="106">
        <f>+'5 VALORACIÓN DEL CONTROL'!T11</f>
        <v>0.45000000000000007</v>
      </c>
      <c r="E9" s="136" t="str">
        <f>+IF(C9=0,"",IF(C9&lt;=$R$13,$S$13,IF(C9&lt;=$R$12,$S$12,IF(C9&lt;=$R$11,$S$11,IF(C9&lt;=$R$10,$S$10,IF(C9&lt;=$R$9,$S$9,""))))))</f>
        <v>Baja</v>
      </c>
      <c r="F9" s="136" t="str">
        <f>+IF(D9=0,"",IF(D9&lt;=$T$7,$T$8,IF(D9&lt;=$U$7,$U$8,IF(D9&lt;=$V$7,$V$8,IF(D9&lt;=$W$7,$W$8,IF(D9&lt;=$X$7,$X$8,""))))))</f>
        <v>Moderado</v>
      </c>
      <c r="G9" s="105" t="str">
        <f>+IF(E9=$S$9,IF(F9=$T$8,$T$9,IF(F9=$U$8,$U$9,IF(F9=$V$8,$V$9,IF(F9=$W$8,$W$9,IF(F9=$X$8,$X$9))))),IF(E9=$S$10,IF(F9=$T$8,$T$10,IF(F9=$U$8,$U$10,IF(F9=$V$8,$V$10,IF(F9=$W$8,$W$10,IF(F9=$X$8,$X$10))))),IF(E9=$S$11,IF(F9=$T$8,$T$11,IF(F9=$U$8,$U$11,IF(F9=$V$8,$V$11,IF(F9=$W$8,$W$11,IF(F9=$X$8,$X$11))))),IF(E9=$S$12,IF(F9=$T$8,$T$12,IF(F9=$U$8,$U$12,IF(F9=$V$8,$V$12,IF(F9=$W$8,$W$12,IF(F9=$X$8,$X$12))))),IF(E9=$S$13,IF(F9=$T$8,$T$13,IF(F9=$U$8,$U$13,IF(F9=$V$8,$V$13,IF(F9=$W$8,$W$13,IF(F9=$X$8,$X$13))))),"")))))</f>
        <v>Moderado</v>
      </c>
      <c r="H9" s="107"/>
      <c r="I9" s="447" t="s">
        <v>54</v>
      </c>
      <c r="J9" s="98" t="s">
        <v>62</v>
      </c>
      <c r="K9" s="108" t="str">
        <f>+IF(AND(E9=$S$9,F9=$T$8),A9,"")&amp;" "&amp;IF(AND(E10=$S$9,F10=$T$8),A10,"")&amp;" "&amp;IF(AND(E11=$S$9,F11=$T$8),A11,"")&amp;" "&amp;IF(AND(E12=$S$9,F12=$T$8),A12,"")&amp;" "&amp;IF(AND(E13=$S$9,F13=$T$8),A13,"")&amp;" "&amp;IF(AND(E14=$S$9,F14=$T$8),A14,"")&amp;" "&amp;IF(AND(E15=$S$9,F15=$T$8),A15,"")&amp;" "&amp;IF(AND(E16=$S$9,F16=$T$8),A16,"")&amp;" "&amp;IF(AND(E17=$S$9,F17=$T$8),A17,"")&amp;" "&amp;IF(AND(E18=$S$9,F18=$T$8),A18,"")&amp;" "&amp;IF(AND(E19=$S$9,F19=$T$8),A19,"")&amp;" "&amp;IF(AND(E20=$S$9,F20=$T$8),A20,"")&amp;" "&amp;IF(AND(E21=$S$9,F21=$T$8),A21,"")&amp;" "&amp;IF(AND(E22=$S$9,F22=$T$8),A22,"")&amp;" "&amp;IF(AND(E23=$S$9,F23=$T$8),A23,"")&amp;" "&amp;IF(AND(E24=$S$9,F24=$T$8),A24,"")&amp;" "&amp;IF(AND(E25=$S$9,F25=$T$8),A25,"")&amp;" "&amp;IF(AND(E26=$S$9,F26=$T$8),A26,"")&amp;" "&amp;IF(AND(E27=$S$9,F27=$T$8),A27,"")&amp;" "&amp;IF(AND(E28=$S$9,F28=$T$8),A28,"")</f>
        <v xml:space="preserve">                   </v>
      </c>
      <c r="L9" s="108" t="str">
        <f>+IF(AND(E9=$S$9,F9=$U$8),A9,"")&amp;" "&amp;IF(AND(E10=$S$9,F10=$U$8),A10,"")&amp;" "&amp;IF(AND(E11=$S$9,F11=$U$8),A11,"")&amp;" "&amp;IF(AND(E12=$S$9,F12=$U$8),A12,"")&amp;" "&amp;IF(AND(E13=$S$9,F13=$U$8),A13,"")&amp;" "&amp;IF(AND(E14=$S$9,F14=$U$8),A14,"")&amp;" "&amp;IF(AND(E15=$S$9,F15=$U$8),A15,"")&amp;" "&amp;IF(AND(E16=$S$9,F16=$U$8),A16,"")&amp;" "&amp;IF(AND(E17=$S$9,F17=$U$8),A17,"")&amp;" "&amp;IF(AND(E18=$S$9,F18=$U$8),A18,"")&amp;" "&amp;IF(AND(E19=$S$9,F19=$U$8),A19,"")&amp;" "&amp;IF(AND(E20=$S$9,F20=$U$8),A20,"")&amp;" "&amp;IF(AND(E21=$S$9,F21=$U$8),A21,"")&amp;" "&amp;IF(AND(E22=$S$9,F22=$U$8),A22,"")&amp;" "&amp;IF(AND(E23=$S$9,F23=$U$8),A23,"")&amp;" "&amp;IF(AND(E24=$S$9,F24=$U$8),A24,"")&amp;" "&amp;IF(AND(E25=$S$9,F25=$U$8),A25,"")&amp;" "&amp;IF(AND(E26=$S$9,F26=$U$8),A26,"")&amp;" "&amp;IF(AND(E27=$S$9,F27=$U$8),A27,"")&amp;" "&amp;IF(AND(E28=$S$9,F28=$U$8),A28,"")</f>
        <v xml:space="preserve">                   </v>
      </c>
      <c r="M9" s="108" t="str">
        <f>+IF(AND(E9=$S$9,F9=$V$8),A9,"")&amp;" "&amp;IF(AND(E10=$S$9,F10=$V$8),A10,"")&amp;" "&amp;IF(AND(E11=$S$9,F11=$V$8),A11,"")&amp;" "&amp;IF(AND(E12=$S$9,F12=$V$8),A12,"")&amp;" "&amp;IF(AND(E13=$S$9,F13=$V$8),A13,"")&amp;" "&amp;IF(AND(E14=$S$9,F14=$V$8),A14,"")&amp;" "&amp;IF(AND(E15=$S$9,F15=$V$8),A15,"")&amp;" "&amp;IF(AND(E16=$S$9,F16=$V$8),A16,"")&amp;" "&amp;IF(AND(E17=$S$9,F17=$V$8),A17,"")&amp;" "&amp;IF(AND(E18=$S$9,F18=$V$8),A18,"")&amp;" "&amp;IF(AND(E19=$S$9,F19=$V$8),A19,"")&amp;" "&amp;IF(AND(E20=$S$9,F20=$V$8),A20,"")&amp;" "&amp;IF(AND(E21=$S$9,F21=$V$8),A21,"")&amp;" "&amp;IF(AND(E22=$S$9,F22=$V$8),A22,"")&amp;" "&amp;IF(AND(E23=$S$9,F23=$V$8),A23,"")&amp;" "&amp;IF(AND(E24=$S$9,F24=$V$8),A24,"")&amp;" "&amp;IF(AND(E25=$S$9,F25=$V$8),A25,"")&amp;" "&amp;IF(AND(E26=$S$9,F26=$V$8),A26,"")&amp;" "&amp;IF(AND(E27=$S$9,F27=$V$8),A27,"")&amp;" "&amp;IF(AND(E28=$S$9,F28=$V$8),A28,"")</f>
        <v xml:space="preserve">                   </v>
      </c>
      <c r="N9" s="108" t="str">
        <f>+IF(AND(E9=$S$9,F9=$W$8),A9,"")&amp;" "&amp;IF(AND(E10=$S$9,F10=$W$8),A10,"")&amp;" "&amp;IF(AND(E11=$S$9,F11=$W$8),A11,"")&amp;" "&amp;IF(AND(E12=$S$9,F12=$W$8),A12,"")&amp;" "&amp;IF(AND(E13=$S$9,F13=$W$8),A13,"")&amp;" "&amp;IF(AND(E14=$S$9,F14=$W$8),A14,"")&amp;" "&amp;IF(AND(E15=$S$9,F15=$W$8),A15,"")&amp;" "&amp;IF(AND(E16=$S$9,F16=$W$8),A16,"")&amp;" "&amp;IF(AND(E17=$S$9,F17=$W$8),A17,"")&amp;" "&amp;IF(AND(E18=$S$9,F18=$W$8),A18,"")&amp;" "&amp;IF(AND(E19=$S$9,F19=$W$8),A19,"")&amp;" "&amp;IF(AND(E20=$S$9,F20=$W$8),A20,"")&amp;" "&amp;IF(AND(E21=$S$9,F21=$W$8),A21,"")&amp;" "&amp;IF(AND(E22=$S$9,F22=$W$8),A22,"")&amp;" "&amp;IF(AND(E23=$S$9,F23=$W$8),A23,"")&amp;" "&amp;IF(AND(E24=$S$9,F24=$W$8),A24,"")&amp;" "&amp;IF(AND(E25=$S$9,F25=$W$8),A25,"")&amp;" "&amp;IF(AND(E26=$S$9,F26=$W$8),A26,"")&amp;" "&amp;IF(AND(E27=$S$9,F27=$W$8),A27,"")&amp;" "&amp;IF(AND(E28=$S$9,F28=$W$8),A28,"")</f>
        <v xml:space="preserve">                   </v>
      </c>
      <c r="O9" s="109" t="str">
        <f>+IF(AND(E9=$S$9,F9=$X$8),A9,"")&amp;" "&amp;IF(AND(E10=$S$9,F10=$X$8),A10,"")&amp;" "&amp;IF(AND(E11=$S$9,F11=$X$8),A11,"")&amp;" "&amp;IF(AND(E12=$S$9,F12=$X$8),A12,"")&amp;" "&amp;IF(AND(E13=$S$9,F13=$X$8),A13,"")&amp;" "&amp;IF(AND(E14=$S$9,F14=$X$8),A14,"")&amp;" "&amp;IF(AND(E15=$S$9,F15=$X$8),A15,"")&amp;" "&amp;IF(AND(E16=$S$9,F16=$X$8),A16,"")&amp;" "&amp;IF(AND(E17=$S$9,F17=$X$8),A17,"")&amp;" "&amp;IF(AND(E18=$S$9,F18=$X$8),A18,"")&amp;" "&amp;IF(AND(E19=$S$9,F19=$X$8),A19,"")&amp;" "&amp;IF(AND(E20=$S$9,F20=$X$8),A20,"")&amp;" "&amp;IF(AND(E21=$S$9,F21=$X$8),A21,"")&amp;" "&amp;IF(AND(E22=$S$9,F22=$X$8),A22,"")&amp;" "&amp;IF(AND(E23=$S$9,F23=$X$8),A23,"")&amp;" "&amp;IF(AND(E24=$S$9,F24=$X$8),A24,"")&amp;" "&amp;IF(AND(E25=$S$9,F25=$X$8),A25,"")&amp;" "&amp;IF(AND(E26=$S$9,F26=$X$8),A26,"")&amp;" "&amp;IF(AND(E27=$S$9,F27=$X$8),A27,"")&amp;" "&amp;IF(AND(E28=$S$9,F28=$X$8),A28,"")</f>
        <v xml:space="preserve">                   </v>
      </c>
      <c r="P9" s="107"/>
      <c r="Q9" s="505" t="s">
        <v>54</v>
      </c>
      <c r="R9" s="110">
        <v>1</v>
      </c>
      <c r="S9" s="101" t="s">
        <v>62</v>
      </c>
      <c r="T9" s="108" t="s">
        <v>85</v>
      </c>
      <c r="U9" s="108" t="s">
        <v>85</v>
      </c>
      <c r="V9" s="108" t="s">
        <v>85</v>
      </c>
      <c r="W9" s="108" t="s">
        <v>85</v>
      </c>
      <c r="X9" s="109" t="s">
        <v>84</v>
      </c>
      <c r="AA9" s="91"/>
      <c r="AB9" s="91"/>
      <c r="AC9" s="103"/>
      <c r="AD9" s="103"/>
      <c r="AE9" s="103"/>
      <c r="AF9" s="111"/>
      <c r="AG9" s="111"/>
      <c r="AH9" s="111"/>
      <c r="AI9" s="111"/>
      <c r="AJ9" s="111"/>
      <c r="AK9" s="103"/>
      <c r="AL9" s="103"/>
    </row>
    <row r="10" spans="1:38" ht="123.75" customHeight="1" x14ac:dyDescent="0.2">
      <c r="A10" s="104" t="str">
        <f>'2 CONTEXTO E IDENTIFICACIÓN'!A10</f>
        <v>R2</v>
      </c>
      <c r="B10" s="105" t="str">
        <f>+'2 CONTEXTO E IDENTIFICACIÓN'!F10</f>
        <v>Posibilidad de pérdida reputacional por el debilitamiento del Sistema de Control Interno, ocasionado por el incumplimiento en la ejecución del Plan Anual de Auditorías, Seguimientos y Evaluaciones, debido a la falta de personal profesional auditor con las competencias requeridas.</v>
      </c>
      <c r="C10" s="135">
        <f>+'5 VALORACIÓN DEL CONTROL'!S16</f>
        <v>7.7759999999999996E-2</v>
      </c>
      <c r="D10" s="106">
        <f>+'5 VALORACIÓN DEL CONTROL'!T16</f>
        <v>0.6</v>
      </c>
      <c r="E10" s="136" t="str">
        <f t="shared" ref="E10:E28" si="0">+IF(C10=0,"",IF(C10&lt;=$R$13,$S$13,IF(C10&lt;=$R$12,$S$12,IF(C10&lt;=$R$11,$S$11,IF(C10&lt;=$R$10,$S$10,IF(C10&lt;=$R$9,$S$9,""))))))</f>
        <v>Muy Baja</v>
      </c>
      <c r="F10" s="136" t="str">
        <f t="shared" ref="F10:F28" si="1">+IF(D10=0,"",IF(D10&lt;=$T$7,$T$8,IF(D10&lt;=$U$7,$U$8,IF(D10&lt;=$V$7,$V$8,IF(D10&lt;=$W$7,$W$8,IF(D10&lt;=$X$7,$X$8,""))))))</f>
        <v>Moderado</v>
      </c>
      <c r="G10" s="105" t="str">
        <f>+IF(E10=$S$9,IF(F10=$T$8,$T$9,IF(F10=$U$8,$U$9,IF(F10=$V$8,$V$9,IF(F10=$W$8,$W$9,IF(F10=$X$8,$X$9))))),IF(E10=$S$10,IF(F10=$T$8,$T$10,IF(F10=$U$8,$U$10,IF(F10=$V$8,$V$10,IF(F10=$W$8,$W$10,IF(F10=$X$8,$X$10))))),IF(E10=$S$11,IF(F10=$T$8,$T$11,IF(F10=$U$8,$U$11,IF(F10=$V$8,$V$11,IF(F10=$W$8,$W$11,IF(F10=$X$8,$X$11))))),IF(E10=$S$12,IF(F10=$T$8,$T$12,IF(F10=$U$8,$U$12,IF(F10=$V$8,$V$12,IF(F10=$W$8,$W$12,IF(F10=$X$8,$X$12))))),IF(E10=$S$13,IF(F10=$T$8,$T$13,IF(F10=$U$8,$U$13,IF(F10=$V$8,$V$13,IF(F10=$W$8,$W$13,IF(F10=$X$8,$X$13))))),"")))))</f>
        <v>Moderado</v>
      </c>
      <c r="H10" s="107"/>
      <c r="I10" s="447"/>
      <c r="J10" s="98" t="s">
        <v>61</v>
      </c>
      <c r="K10" s="112" t="str">
        <f>+IF(AND(E9=$S$10,F9=$T$8),A9,"")&amp;" "&amp;IF(AND(E10=$S$10,F10=$T$8),A10,"")&amp;" "&amp;IF(AND(E11=$S$10,F11=$T$8),A11,"")&amp;" "&amp;IF(AND(E12=$S$10,F12=$T$8),A12,"")&amp;" "&amp;IF(AND(E13=$S$10,F13=$T$8),A13,"")&amp;" "&amp;IF(AND(E14=$S$10,F14=$T$8),A14,"")&amp;" "&amp;IF(AND(E15=$S$10,F15=$T$8),A15,"")&amp;" "&amp;IF(AND(E16=$S$10,F16=$T$8),A16,"")&amp;" "&amp;IF(AND(E17=$S$10,F17=$T$8),A17,"")&amp;" "&amp;IF(AND(E18=$S$10,F18=$T$8),A18,"")&amp;" "&amp;IF(AND(E19=$S$10,F19=$T$8),A19,"")&amp;" "&amp;IF(AND(E20=$S$10,F20=$T$8),A20,"")&amp;" "&amp;IF(AND(E21=$S$10,F21=$T$8),A21,"")&amp;" "&amp;IF(AND(E22=$S$10,F22=$T$8),A22,"")&amp;" "&amp;IF(AND(E23=$S$10,F23=$T$8),A23,"")&amp;" "&amp;IF(AND(E24=$S$10,F24=$T$8),A24,"")&amp;" "&amp;IF(AND(E25=$S$10,F25=$T$8),A25,"")&amp;" "&amp;IF(AND(E26=$S$10,F26=$T$8),A26,"")&amp;" "&amp;IF(AND(E27=$S$10,F27=$T$8),A27,"")&amp;" "&amp;IF(AND(E28=$S$10,F28=$T$8),A28,"")</f>
        <v xml:space="preserve">                   </v>
      </c>
      <c r="L10" s="112" t="str">
        <f>+IF(AND(E9=$S$10,F9=$U$8),A9,"")&amp;" "&amp;IF(AND(E10=$S$10,F10=$U$8),A10,"")&amp;" "&amp;IF(AND(E11=$S$10,F11=$U$8),A11,"")&amp;" "&amp;IF(AND(E12=$S$10,F12=$U$8),A12,"")&amp;" "&amp;IF(AND(E13=$S$10,F13=$U$8),A13,"")&amp;" "&amp;IF(AND(E14=$S$10,F14=$U$8),A14,"")&amp;" "&amp;IF(AND(E15=$S$10,F15=$U$8),A15,"")&amp;" "&amp;IF(AND(E16=$S$10,F16=$U$8),A16,"")&amp;" "&amp;IF(AND(E17=$S$10,F17=$U$8),A17,"")&amp;" "&amp;IF(AND(E18=$S$10,F18=$U$8),A18,"")&amp;" "&amp;IF(AND(E19=$S$10,F19=$U$8),A19,"")&amp;" "&amp;IF(AND(E20=$S$10,F20=$U$8),A20,"")&amp;" "&amp;IF(AND(E21=$S$10,F21=$U$8),A21,"")&amp;" "&amp;IF(AND(E22=$S$10,F22=$U$8),A22,"")&amp;" "&amp;IF(AND(E23=$S$10,F23=$U$8),A23,"")&amp;" "&amp;IF(AND(E24=$S$10,F24=$U$8),A24,"")&amp;" "&amp;IF(AND(E25=$S$10,F25=$U$8),A25,"")&amp;" "&amp;IF(AND(E26=$S$10,F26=$U$8),A26,"")&amp;" "&amp;IF(AND(E27=$S$10,F27=$U$8),A27,"")&amp;" "&amp;IF(AND(E28=$S$10,F28=$U$8),A28,"")</f>
        <v xml:space="preserve">                   </v>
      </c>
      <c r="M10" s="108" t="str">
        <f>+IF(AND(E9=$S$10,F9=$V$8),A9,"")&amp;" "&amp;IF(AND(E10=$S$10,F10=$V$8),A10,"")&amp;" "&amp;IF(AND(E11=$S$10,F11=$V$8),A11,"")&amp;" "&amp;IF(AND(E12=$S$10,F12=$V$8),A12,"")&amp;" "&amp;IF(AND(E13=$S$10,F13=$V$8),A13,"")&amp;" "&amp;IF(AND(E14=$S$10,F14=$V$8),A14,"")&amp;" "&amp;IF(AND(E15=$S$10,F15=$V$8),A15,"")&amp;" "&amp;IF(AND(E16=$S$10,F16=$V$8),A16,"")&amp;" "&amp;IF(AND(E17=$S$10,F17=$V$8),A17,"")&amp;" "&amp;IF(AND(E18=$S$10,F18=$V$8),A18,"")&amp;" "&amp;IF(AND(E19=$S$10,F19=$V$8),A19,"")&amp;" "&amp;IF(AND(E20=$S$10,F20=$V$8),A20,"")&amp;" "&amp;IF(AND(E21=$S$10,F21=$V$8),A21,"")&amp;" "&amp;IF(AND(E22=$S$10,F22=$V$8),A22,"")&amp;" "&amp;IF(AND(E23=$S$10,F23=$V$8),A23,"")&amp;" "&amp;IF(AND(E24=$S$10,F24=$V$8),A24,"")&amp;" "&amp;IF(AND(E25=$S$10,F25=$V$8),A25,"")&amp;" "&amp;IF(AND(E26=$S$10,F26=$V$8),A26,"")&amp;" "&amp;IF(AND(E27=$S$10,F27=$V$8),A27,"")&amp;" "&amp;IF(AND(E28=$S$10,F28=$V$8),A28,"")</f>
        <v xml:space="preserve">                   </v>
      </c>
      <c r="N10" s="108" t="str">
        <f>+IF(AND(E9=$S$10,F9=$W$8),A9,"")&amp;" "&amp;IF(AND(E10=$S$10,F10=$W$8),A10,"")&amp;" "&amp;IF(AND(E11=$S$10,F11=$W$8),A11,"")&amp;" "&amp;IF(AND(E12=$S$10,F12=$W$8),A12,"")&amp;" "&amp;IF(AND(E13=$S$10,F13=$W$8),A13,"")&amp;" "&amp;IF(AND(E14=$S$10,F14=$W$8),A14,"")&amp;" "&amp;IF(AND(E15=$S$10,F15=$W$8),A15,"")&amp;" "&amp;IF(AND(E16=$S$10,F16=$W$8),A16,"")&amp;" "&amp;IF(AND(E17=$S$10,F17=$W$8),A17,"")&amp;" "&amp;IF(AND(E18=$S$10,F18=$W$8),A18,"")&amp;" "&amp;IF(AND(E19=$S$10,F19=$W$8),A19,"")&amp;" "&amp;IF(AND(E20=$S$10,F20=$W$8),A20,"")&amp;" "&amp;IF(AND(E21=$S$10,F21=$W$8),A21,"")&amp;" "&amp;IF(AND(E22=$S$10,F22=$W$8),A22,"")&amp;" "&amp;IF(AND(E23=$S$10,F23=$W$8),A23,"")&amp;" "&amp;IF(AND(E24=$S$10,F24=$W$8),A24,"")&amp;" "&amp;IF(AND(E25=$S$10,F25=$W$8),A25,"")&amp;" "&amp;IF(AND(E26=$S$10,F26=$W$8),A26,"")&amp;" "&amp;IF(AND(E27=$S$10,F27=$W$8),A27,"")&amp;" "&amp;IF(AND(E28=$S$10,F28=$W$8),A28,"")</f>
        <v xml:space="preserve">                   </v>
      </c>
      <c r="O10" s="109" t="str">
        <f>+IF(AND(E9=$S$10,F9=$X$8),A9,"")&amp;" "&amp;IF(AND(E10=$S$10,F10=$X$8),A10,"")&amp;" "&amp;IF(AND(E11=$S$10,F11=$X$8),A11,"")&amp;" "&amp;IF(AND(E12=$S$10,F12=$X$8),A12,"")&amp;" "&amp;IF(AND(E13=$S$10,F13=$X$8),A13,"")&amp;" "&amp;IF(AND(E14=$S$10,F14=$X$8),A14,"")&amp;" "&amp;IF(AND(E15=$S$10,F15=$X$8),A15,"")&amp;" "&amp;IF(AND(E16=$S$10,F16=$X$8),A16,"")&amp;" "&amp;IF(AND(E17=$S$10,F17=$X$8),A17,"")&amp;" "&amp;IF(AND(E18=$S$10,F18=$X$8),A18,"")&amp;" "&amp;IF(AND(E19=$S$10,F19=$X$8),A19,"")&amp;" "&amp;IF(AND(E20=$S$10,F20=$X$8),A20,"")&amp;" "&amp;IF(AND(E21=$S$10,F21=$X$8),A21,"")&amp;" "&amp;IF(AND(E22=$S$10,F22=$X$8),A22,"")&amp;" "&amp;IF(AND(E23=$S$10,F23=$X$8),A23,"")&amp;" "&amp;IF(AND(E24=$S$10,F24=$X$8),A24,"")&amp;" "&amp;IF(AND(E25=$S$10,F25=$X$8),A25,"")&amp;" "&amp;IF(AND(E26=$S$10,F26=$X$8),A26,"")&amp;" "&amp;IF(AND(E27=$S$10,F27=$X$8),A27,"")&amp;" "&amp;IF(AND(E28=$S$10,F28=$X$8),A28,"")</f>
        <v xml:space="preserve">                   </v>
      </c>
      <c r="P10" s="107"/>
      <c r="Q10" s="505"/>
      <c r="R10" s="110">
        <v>0.8</v>
      </c>
      <c r="S10" s="101" t="s">
        <v>61</v>
      </c>
      <c r="T10" s="112" t="s">
        <v>5</v>
      </c>
      <c r="U10" s="112" t="s">
        <v>5</v>
      </c>
      <c r="V10" s="108" t="s">
        <v>85</v>
      </c>
      <c r="W10" s="108" t="s">
        <v>85</v>
      </c>
      <c r="X10" s="109" t="s">
        <v>84</v>
      </c>
      <c r="AA10" s="91"/>
      <c r="AB10" s="91"/>
      <c r="AC10" s="103"/>
      <c r="AD10" s="113"/>
      <c r="AE10" s="114"/>
      <c r="AF10" s="111"/>
      <c r="AG10" s="111"/>
      <c r="AH10" s="111"/>
      <c r="AI10" s="111"/>
      <c r="AJ10" s="111"/>
      <c r="AK10" s="103"/>
      <c r="AL10" s="103"/>
    </row>
    <row r="11" spans="1:38" ht="123.75" customHeight="1" x14ac:dyDescent="0.2">
      <c r="A11" s="104" t="str">
        <f>'2 CONTEXTO E IDENTIFICACIÓN'!A11</f>
        <v>R3</v>
      </c>
      <c r="B11" s="105" t="str">
        <f>+'2 CONTEXTO E IDENTIFICACIÓN'!F11</f>
        <v>Posibilidad de pérdida reputacional asociada a la insatisfacción de los grupos de valor, generada por errores, inconsistencias o deficiencias en la evaluación de la efectividad de los controles del Sistema de Control Interno</v>
      </c>
      <c r="C11" s="135">
        <f>+'5 VALORACIÓN DEL CONTROL'!S21</f>
        <v>7.7759999999999996E-2</v>
      </c>
      <c r="D11" s="106">
        <f>+'5 VALORACIÓN DEL CONTROL'!T21</f>
        <v>0.6</v>
      </c>
      <c r="E11" s="136" t="str">
        <f t="shared" si="0"/>
        <v>Muy Baja</v>
      </c>
      <c r="F11" s="136" t="str">
        <f t="shared" si="1"/>
        <v>Moderado</v>
      </c>
      <c r="G11" s="105" t="str">
        <f>+IF(E11=$S$9,IF(F11=$T$8,$T$9,IF(F11=$U$8,$U$9,IF(F11=$V$8,$V$9,IF(F11=$W$8,$W$9,IF(F11=$X$8,$X$9))))),IF(E11=$S$10,IF(F11=$T$8,$T$10,IF(F11=$U$8,$U$10,IF(F11=$V$8,$V$10,IF(F11=$W$8,$W$10,IF(F11=$X$8,$X$10))))),IF(E11=$S$11,IF(F11=$T$8,$T$11,IF(F11=$U$8,$U$11,IF(F11=$V$8,$V$11,IF(F11=$W$8,$W$11,IF(F11=$X$8,$X$11))))),IF(E11=$S$12,IF(F11=$T$8,$T$12,IF(F11=$U$8,$U$12,IF(F11=$V$8,$V$12,IF(F11=$W$8,$W$12,IF(F11=$X$8,$X$12))))),IF(E11=$S$13,IF(F11=$T$8,$T$13,IF(F11=$U$8,$U$13,IF(F11=$V$8,$V$13,IF(F11=$W$8,$W$13,IF(F11=$X$8,$X$13))))),"")))))</f>
        <v>Moderado</v>
      </c>
      <c r="H11" s="107"/>
      <c r="I11" s="447"/>
      <c r="J11" s="98" t="s">
        <v>59</v>
      </c>
      <c r="K11" s="112" t="str">
        <f>+IF(AND(E9=$S$11,F9=$T$8),A9,"")&amp;" "&amp;IF(AND(E10=$S$11,F10=$T$8),A10,"")&amp;" "&amp;IF(AND(E11=$S$11,F11=$T$8),A11,"")&amp;" "&amp;IF(AND(E12=$S$11,F12=$T$8),A12,"")&amp;" "&amp;IF(AND(E13=$S$11,F13=$T$8),A13,"")&amp;" "&amp;IF(AND(E14=$S$11,F14=$T$8),A14,"")&amp;" "&amp;IF(AND(E15=$S$11,F15=$T$8),A15,"")&amp;" "&amp;IF(AND(E16=$S$11,F16=$T$8),A16,"")&amp;" "&amp;IF(AND(E17=$S$11,F17=$T$8),A17,"")&amp;" "&amp;IF(AND(E18=$S$11,F18=$T$8),A18,"")&amp;" "&amp;IF(AND(E19=$S$11,F19=$T$8),A19,"")&amp;" "&amp;IF(AND(E20=$S$11,F20=$T$8),A20,"")&amp;" "&amp;IF(AND(E21=$S$11,F21=$T$8),A21,"")&amp;" "&amp;IF(AND(E22=$S$11,F22=$T$8),A22,"")&amp;" "&amp;IF(AND(E23=$S$11,F23=$T$8),A23,"")&amp;" "&amp;IF(AND(E24=$S$11,F24=$T$8),A24,"")&amp;" "&amp;IF(AND(E25=$S$11,F25=$T$8),A25,"")&amp;" "&amp;IF(AND(E26=$S$11,F26=$T$8),A26,"")&amp;" "&amp;IF(AND(E27=$S$11,F27=$T$8),A27,"")&amp;" "&amp;IF(AND(E28=$S$11,F28=$T$8),A28,"")</f>
        <v xml:space="preserve">                   </v>
      </c>
      <c r="L11" s="112" t="str">
        <f>+IF(AND(E9=$S$11,F9=$U$8),A9,"")&amp;" "&amp;IF(AND(E10=$S$11,F10=$U$8),A10,"")&amp;" "&amp;IF(AND(E11=$S$11,F11=$U$8),A11,"")&amp;" "&amp;IF(AND(E12=$S$11,F12=$U$8),A12,"")&amp;" "&amp;IF(AND(E13=$S$11,F13=$U$8),A13,"")&amp;" "&amp;IF(AND(E14=$S$11,F14=$U$8),A14,"")&amp;" "&amp;IF(AND(E15=$S$11,F15=$U$8),A15,"")&amp;" "&amp;IF(AND(E16=$S$11,F16=$U$8),A16,"")&amp;" "&amp;IF(AND(E17=$S$11,F17=$U$8),A17,"")&amp;" "&amp;IF(AND(E18=$S$11,F18=$U$8),A18,"")&amp;" "&amp;IF(AND(E19=$S$11,F19=$U$8),A19,"")&amp;" "&amp;IF(AND(E20=$S$11,F20=$U$8),A20,"")&amp;" "&amp;IF(AND(E21=$S$11,F21=$U$8),A21,"")&amp;" "&amp;IF(AND(E22=$S$11,F22=$U$8),A22,"")&amp;" "&amp;IF(AND(E23=$S$11,F23=$U$8),A23,"")&amp;" "&amp;IF(AND(E24=$S$11,F24=$U$8),A24,"")&amp;" "&amp;IF(AND(E25=$S$11,F25=$U$8),A25,"")&amp;" "&amp;IF(AND(E26=$S$11,F26=$U$8),A26,"")&amp;" "&amp;IF(AND(E27=$S$11,F27=$U$8),A27,"")&amp;" "&amp;IF(AND(E28=$S$11,F28=$U$8),A28,"")</f>
        <v xml:space="preserve">                   </v>
      </c>
      <c r="M11" s="112" t="str">
        <f>+IF(AND(E9=$S$11,F9=$V$8),A9,"")&amp;" "&amp;IF(AND(E10=$S$11,F10=$V$8),A10,"")&amp;" "&amp;IF(AND(E11=$S$11,F11=$V$8),A11,"")&amp;" "&amp;IF(AND(E12=$S$11,F12=$V$8),A12,"")&amp;" "&amp;IF(AND(E13=$S$11,F13=$V$8),A13,"")&amp;" "&amp;IF(AND(E14=$S$11,F14=$V$8),A14,"")&amp;" "&amp;IF(AND(E15=$S$11,F15=$V$8),A15,"")&amp;" "&amp;IF(AND(E16=$S$11,F16=$V$8),A16,"")&amp;" "&amp;IF(AND(E17=$S$11,F17=$V$8),A17,"")&amp;" "&amp;IF(AND(E18=$S$11,F18=$V$8),A18,"")&amp;" "&amp;IF(AND(E19=$S$11,F19=$V$8),A19,"")&amp;" "&amp;IF(AND(E20=$S$11,F20=$V$8),A20,"")&amp;" "&amp;IF(AND(E21=$S$11,F21=$V$8),A21,"")&amp;" "&amp;IF(AND(E22=$S$11,F22=$V$8),A22,"")&amp;" "&amp;IF(AND(E23=$S$11,F23=$V$8),A23,"")&amp;" "&amp;IF(AND(E24=$S$11,F24=$V$8),A24,"")&amp;" "&amp;IF(AND(E25=$S$11,F25=$V$8),A25,"")&amp;" "&amp;IF(AND(E26=$S$11,F26=$V$8),A26,"")&amp;" "&amp;IF(AND(E27=$S$11,F27=$V$8),A27,"")&amp;" "&amp;IF(AND(E28=$S$11,F28=$V$8),A28,"")</f>
        <v xml:space="preserve">                   </v>
      </c>
      <c r="N11" s="108" t="str">
        <f>+IF(AND(E9=$S$11,F9=$W$8),A9,"")&amp;" "&amp;IF(AND(E10=$S$11,F10=$W$8),A10,"")&amp;" "&amp;IF(AND(E11=$S$11,F11=$W$8),A11,"")&amp;" "&amp;IF(AND(E12=$S$11,F12=$W$8),A12,"")&amp;" "&amp;IF(AND(E13=$S$11,F13=$W$8),A13,"")&amp;" "&amp;IF(AND(E14=$S$11,F14=$W$8),A14,"")&amp;" "&amp;IF(AND(E15=$S$11,F15=$W$8),A15,"")&amp;" "&amp;IF(AND(E16=$S$11,F16=$W$8),A16,"")&amp;" "&amp;IF(AND(E17=$S$11,F17=$W$8),A17,"")&amp;" "&amp;IF(AND(E18=$S$11,F18=$W$8),A18,"")&amp;" "&amp;IF(AND(E19=$S$11,F19=$W$8),A19,"")&amp;" "&amp;IF(AND(E20=$S$11,F20=$W$8),A20,"")&amp;" "&amp;IF(AND(E21=$S$11,F21=$W$8),A21,"")&amp;" "&amp;IF(AND(E22=$S$11,F22=$W$8),A22,"")&amp;" "&amp;IF(AND(E23=$S$11,F23=$W$8),A23,"")&amp;" "&amp;IF(AND(E24=$S$11,F24=$W$8),A24,"")&amp;" "&amp;IF(AND(E25=$S$11,F25=$W$8),A25,"")&amp;" "&amp;IF(AND(E26=$S$11,F26=$W$8),A26,"")&amp;" "&amp;IF(AND(E27=$S$11,F27=$W$8),A27,"")&amp;" "&amp;IF(AND(E28=$S$11,F28=$W$8),A28,"")</f>
        <v xml:space="preserve">                   </v>
      </c>
      <c r="O11" s="109" t="str">
        <f>+IF(AND(E9=$S$11,F9=$X$8),A9,"")&amp;" "&amp;IF(AND(E10=$S$11,F10=$X$8),A10,"")&amp;" "&amp;IF(AND(E11=$S$11,F11=$X$8),A11,"")&amp;" "&amp;IF(AND(E12=$S$11,F12=$X$8),A12,"")&amp;" "&amp;IF(AND(E13=$S$11,F13=$X$8),A13,"")&amp;" "&amp;IF(AND(E14=$S$11,F14=$X$8),A14,"")&amp;" "&amp;IF(AND(E15=$S$11,F15=$X$8),A15,"")&amp;" "&amp;IF(AND(E16=$S$11,F16=$X$8),A16,"")&amp;" "&amp;IF(AND(E17=$S$11,F17=$X$8),A17,"")&amp;" "&amp;IF(AND(E18=$S$11,F18=$X$8),A18,"")&amp;" "&amp;IF(AND(E19=$S$11,F19=$X$8),A19,"")&amp;" "&amp;IF(AND(E20=$S$11,F20=$X$8),A20,"")&amp;" "&amp;IF(AND(E21=$S$11,F21=$X$8),A21,"")&amp;" "&amp;IF(AND(E22=$S$11,F22=$X$8),A22,"")&amp;" "&amp;IF(AND(E23=$S$11,F23=$X$8),A23,"")&amp;" "&amp;IF(AND(E24=$S$11,F24=$X$8),A24,"")&amp;" "&amp;IF(AND(E25=$S$11,F25=$X$8),A25,"")&amp;" "&amp;IF(AND(E26=$S$11,F26=$X$8),A26,"")&amp;" "&amp;IF(AND(E27=$S$11,F27=$X$8),A27,"")&amp;" "&amp;IF(AND(E28=$S$11,F28=$X$8),A28,"")</f>
        <v xml:space="preserve">                   </v>
      </c>
      <c r="P11" s="107"/>
      <c r="Q11" s="505"/>
      <c r="R11" s="110">
        <v>0.6</v>
      </c>
      <c r="S11" s="101" t="s">
        <v>59</v>
      </c>
      <c r="T11" s="112" t="s">
        <v>5</v>
      </c>
      <c r="U11" s="112" t="s">
        <v>5</v>
      </c>
      <c r="V11" s="112" t="s">
        <v>5</v>
      </c>
      <c r="W11" s="108" t="s">
        <v>85</v>
      </c>
      <c r="X11" s="109" t="s">
        <v>84</v>
      </c>
      <c r="AA11" s="91"/>
      <c r="AB11" s="91"/>
      <c r="AC11" s="103"/>
      <c r="AD11" s="113"/>
      <c r="AE11" s="114"/>
      <c r="AF11" s="111"/>
      <c r="AG11" s="111"/>
      <c r="AH11" s="111"/>
      <c r="AI11" s="111"/>
      <c r="AJ11" s="115"/>
      <c r="AK11" s="103"/>
      <c r="AL11" s="103"/>
    </row>
    <row r="12" spans="1:38" ht="123.75" customHeight="1" x14ac:dyDescent="0.2">
      <c r="A12" s="104" t="str">
        <f>'2 CONTEXTO E IDENTIFICACIÓN'!A12</f>
        <v>R4</v>
      </c>
      <c r="B12" s="105" t="str">
        <f>+'2 CONTEXTO E IDENTIFICACIÓN'!F12</f>
        <v xml:space="preserve">Posibilidad de pérdida económica y reputacional como resultado de investigaciones disciplinarias y sanciones por parte de los entes de control, derivadas de la ausencia de formulación y/o ejecución de los planes de mejoramientos y planes de manejo de seguimientos por parte de los responsables de los procesos, frente a los hallazgos y recomendaciones emitidos por la Oficina de Control Interno. </v>
      </c>
      <c r="C12" s="135">
        <f>+'5 VALORACIÓN DEL CONTROL'!S26</f>
        <v>0.36</v>
      </c>
      <c r="D12" s="106">
        <f>+'5 VALORACIÓN DEL CONTROL'!T26</f>
        <v>0.33750000000000002</v>
      </c>
      <c r="E12" s="136" t="str">
        <f t="shared" si="0"/>
        <v>Baja</v>
      </c>
      <c r="F12" s="136" t="str">
        <f t="shared" si="1"/>
        <v>Menor</v>
      </c>
      <c r="G12" s="105" t="str">
        <f t="shared" ref="G12:G28" si="2">+IF(E12=$S$9,IF(F12=$T$8,$T$9,IF(F12=$U$8,$U$9,IF(F12=$V$8,$V$9,IF(F12=$W$8,$W$9,IF(F12=$X$8,$X$9))))),IF(E12=$S$10,IF(F12=$T$8,$T$10,IF(F12=$U$8,$U$10,IF(F12=$V$8,$V$10,IF(F12=$W$8,$W$10,IF(F12=$X$8,$X$10))))),IF(E12=$S$11,IF(F12=$T$8,$T$11,IF(F12=$U$8,$U$11,IF(F12=$V$8,$V$11,IF(F12=$W$8,$W$11,IF(F12=$X$8,$X$11))))),IF(E12=$S$12,IF(F12=$T$8,$T$12,IF(F12=$U$8,$U$12,IF(F12=$V$8,$V$12,IF(F12=$W$8,$W$12,IF(F12=$X$8,$X$12))))),IF(E12=$S$13,IF(F12=$T$8,$T$13,IF(F12=$U$8,$U$13,IF(F12=$V$8,$V$13,IF(F12=$W$8,$W$13,IF(F12=$X$8,$X$13))))),"")))))</f>
        <v>Moderado</v>
      </c>
      <c r="H12" s="107"/>
      <c r="I12" s="447"/>
      <c r="J12" s="98" t="s">
        <v>57</v>
      </c>
      <c r="K12" s="116" t="str">
        <f>+IF(AND(E9=$S$12,F9=$T$8),A9,"")&amp;" "&amp;IF(AND(E10=$S$12,F10=$T$8),A10,"")&amp;" "&amp;IF(AND(E11=$S$12,F11=$T$8),A11,"")&amp;" "&amp;IF(AND(E12=$S$12,F12=$T$8),A12,"")&amp;" "&amp;IF(AND(E13=$S$12,F13=$T$8),A13,"")&amp;" "&amp;IF(AND(E14=$S$12,F14=$T$8),A14,"")&amp;" "&amp;IF(AND(E15=$S$12,F15=$T$8),A15,"")&amp;" "&amp;IF(AND(E16=$S$12,F16=$T$8),A16,"")&amp;" "&amp;IF(AND(E17=$S$12,F17=$T$8),A17,"")&amp;" "&amp;IF(AND(E18=$S$12,F18=$T$8),A18,"")&amp;" "&amp;IF(AND(E19=$S$12,F19=$T$8),A19,"")&amp;" "&amp;IF(AND(E20=$S$12,F20=$T$8),A20,"")&amp;" "&amp;IF(AND(E21=$S$12,F21=$T$8),A21,"")&amp;" "&amp;IF(AND(E22=$S$12,F22=$T$8),A22,"")&amp;" "&amp;IF(AND(E23=$S$12,F23=$T$8),A23,"")&amp;" "&amp;IF(AND(E24=$S$12,F24=$T$8),A24,"")&amp;" "&amp;IF(AND(E25=$S$12,F25=$T$8),A25,"")&amp;" "&amp;IF(AND(E26=$S$12,F26=$T$8),A26,"")&amp;" "&amp;IF(AND(E27=$S$12,F27=$T$8),A27,"")&amp;" "&amp;IF(AND(E28=$S$12,F28=$T$8),A28,"")</f>
        <v xml:space="preserve">                   </v>
      </c>
      <c r="L12" s="112" t="str">
        <f>+IF(AND(E9=$S$12,F9=$U$8),A9,"")&amp;" "&amp;IF(AND(E10=$S$12,F10=$U$8),A10,"")&amp;" "&amp;IF(AND(E11=$S$12,F11=$U$8),A11,"")&amp;" "&amp;IF(AND(E12=$S$12,F12=$U$8),A12,"")&amp;" "&amp;IF(AND(E13=$S$12,F13=$U$8),A13,"")&amp;" "&amp;IF(AND(E14=$S$12,F14=$U$8),A14,"")&amp;" "&amp;IF(AND(E15=$S$12,F15=$U$8),A15,"")&amp;" "&amp;IF(AND(E16=$S$12,F16=$U$8),A16,"")&amp;" "&amp;IF(AND(E17=$S$12,F17=$U$8),A17,"")&amp;" "&amp;IF(AND(E18=$S$12,F18=$U$8),A18,"")&amp;" "&amp;IF(AND(E19=$S$12,F19=$U$8),A19,"")&amp;" "&amp;IF(AND(E20=$S$12,F20=$U$8),A20,"")&amp;" "&amp;IF(AND(E21=$S$12,F21=$U$8),A21,"")&amp;" "&amp;IF(AND(E22=$S$12,F22=$U$8),A22,"")&amp;" "&amp;IF(AND(E23=$S$12,F23=$U$8),A23,"")&amp;" "&amp;IF(AND(E24=$S$12,F24=$U$8),A24,"")&amp;" "&amp;IF(AND(E25=$S$12,F25=$U$8),A25,"")&amp;" "&amp;IF(AND(E26=$S$12,F26=$U$8),A26,"")&amp;" "&amp;IF(AND(E27=$S$12,F27=$U$8),A27,"")&amp;" "&amp;IF(AND(E28=$S$12,F28=$U$8),A28,"")</f>
        <v xml:space="preserve">   R4                </v>
      </c>
      <c r="M12" s="112" t="str">
        <f>+IF(AND(E9=$S$12,F9=$V$8),A9,"")&amp;" "&amp;IF(AND(E10=$S$12,F10=$V$8),A10,"")&amp;" "&amp;IF(AND(E11=$S$12,F11=$V$8),A11,"")&amp;" "&amp;IF(AND(E12=$S$12,F12=$V$8),A12,"")&amp;" "&amp;IF(AND(E13=$S$12,F13=$V$8),A13,"")&amp;" "&amp;IF(AND(E14=$S$12,F14=$V$8),A14,"")&amp;" "&amp;IF(AND(E15=$S$12,F15=$V$8),A15,"")&amp;" "&amp;IF(AND(E16=$S$12,F16=$V$8),A16,"")&amp;" "&amp;IF(AND(E17=$S$12,F17=$V$8),A17,"")&amp;" "&amp;IF(AND(E18=$S$12,F18=$V$8),A18,"")&amp;" "&amp;IF(AND(E19=$S$12,F19=$V$8),A19,"")&amp;" "&amp;IF(AND(E20=$S$12,F20=$V$8),A20,"")&amp;" "&amp;IF(AND(E21=$S$12,F21=$V$8),A21,"")&amp;" "&amp;IF(AND(E22=$S$12,F22=$V$8),A22,"")&amp;" "&amp;IF(AND(E23=$S$12,F23=$V$8),A23,"")&amp;" "&amp;IF(AND(E24=$S$12,F24=$V$8),A24,"")&amp;" "&amp;IF(AND(E25=$S$12,F25=$V$8),A25,"")&amp;" "&amp;IF(AND(E26=$S$12,F26=$V$8),A26,"")&amp;" "&amp;IF(AND(E27=$S$12,F27=$V$8),A27,"")&amp;" "&amp;IF(AND(E28=$S$12,F28=$V$8),A28,"")</f>
        <v xml:space="preserve">R1                   </v>
      </c>
      <c r="N12" s="108" t="str">
        <f>+IF(AND(E9=$S$12,F9=$W$8),A9,"")&amp;" "&amp;IF(AND(E10=$S$12,F10=$W$8),A10,"")&amp;" "&amp;IF(AND(E11=$S$12,F11=$W$8),A11,"")&amp;" "&amp;IF(AND(E12=$S$12,F12=$W$8),A12,"")&amp;" "&amp;IF(AND(E13=$S$12,F13=$W$8),A13,"")&amp;" "&amp;IF(AND(E14=$S$12,F14=$W$8),A14,"")&amp;" "&amp;IF(AND(E15=$S$12,F15=$W$8),A15,"")&amp;" "&amp;IF(AND(E16=$S$12,F16=$W$8),A16,"")&amp;" "&amp;IF(AND(E17=$S$12,F17=$W$8),A17,"")&amp;" "&amp;IF(AND(E18=$S$12,F18=$W$8),A18,"")&amp;" "&amp;IF(AND(E19=$S$12,F19=$W$8),A19,"")&amp;" "&amp;IF(AND(E20=$S$12,F20=$W$8),A20,"")&amp;" "&amp;IF(AND(E21=$S$12,F21=$W$8),A21,"")&amp;" "&amp;IF(AND(E22=$S$12,F22=$W$8),A22,"")&amp;" "&amp;IF(AND(E23=$S$12,F23=$W$8),A23,"")&amp;" "&amp;IF(AND(E24=$S$12,F24=$W$8),A24,"")&amp;" "&amp;IF(AND(E25=$S$12,F25=$W$8),A25,"")&amp;" "&amp;IF(AND(E26=$S$12,F26=$W$8),A26,"")&amp;" "&amp;IF(AND(E27=$S$12,F27=$W$8),A27,"")&amp;" "&amp;IF(AND(E28=$S$12,F28=$W$8),A28,"")</f>
        <v xml:space="preserve">                   </v>
      </c>
      <c r="O12" s="109" t="str">
        <f>+IF(AND(E9=$S$12,F9=$X$8),A9,"")&amp;" "&amp;IF(AND(E10=$S$12,F10=$X$8),A10,"")&amp;" "&amp;IF(AND(E11=$S$12,F11=$X$8),A11,"")&amp;" "&amp;IF(AND(E12=$S$12,F12=$X$8),A12,"")&amp;" "&amp;IF(AND(E13=$S$12,F13=$X$8),A13,"")&amp;" "&amp;IF(AND(E14=$S$12,F14=$X$8),A14,"")&amp;" "&amp;IF(AND(E15=$S$12,F15=$X$8),A15,"")&amp;" "&amp;IF(AND(E16=$S$12,F16=$X$8),A16,"")&amp;" "&amp;IF(AND(E17=$S$12,F17=$X$8),A17,"")&amp;" "&amp;IF(AND(E18=$S$12,F18=$X$8),A18,"")&amp;" "&amp;IF(AND(E19=$S$12,F19=$X$8),A19,"")&amp;" "&amp;IF(AND(E20=$S$12,F20=$X$8),A20,"")&amp;" "&amp;IF(AND(E21=$S$12,F21=$X$8),A21,"")&amp;" "&amp;IF(AND(E22=$S$12,F22=$X$8),A22,"")&amp;" "&amp;IF(AND(E23=$S$12,F23=$X$8),A23,"")&amp;" "&amp;IF(AND(E24=$S$12,F24=$X$8),A24,"")&amp;" "&amp;IF(AND(E25=$S$12,F25=$X$8),A25,"")&amp;" "&amp;IF(AND(E26=$S$12,F26=$X$8),A26,"")&amp;" "&amp;IF(AND(E27=$S$12,F27=$X$8),A27,"")&amp;" "&amp;IF(AND(E28=$S$12,F28=$X$8),A28,"")</f>
        <v xml:space="preserve">                   </v>
      </c>
      <c r="P12" s="107"/>
      <c r="Q12" s="505"/>
      <c r="R12" s="110">
        <v>0.4</v>
      </c>
      <c r="S12" s="101" t="s">
        <v>57</v>
      </c>
      <c r="T12" s="116" t="s">
        <v>86</v>
      </c>
      <c r="U12" s="112" t="s">
        <v>5</v>
      </c>
      <c r="V12" s="112" t="s">
        <v>5</v>
      </c>
      <c r="W12" s="108" t="s">
        <v>85</v>
      </c>
      <c r="X12" s="109" t="s">
        <v>84</v>
      </c>
      <c r="AA12" s="91"/>
      <c r="AB12" s="91"/>
      <c r="AC12" s="103"/>
      <c r="AD12" s="113"/>
      <c r="AE12" s="114"/>
      <c r="AF12" s="111"/>
      <c r="AG12" s="111"/>
      <c r="AH12" s="111"/>
      <c r="AI12" s="115"/>
      <c r="AJ12" s="111"/>
      <c r="AK12" s="103"/>
      <c r="AL12" s="103"/>
    </row>
    <row r="13" spans="1:38" ht="30.95" customHeight="1" thickBot="1" x14ac:dyDescent="0.25">
      <c r="A13" s="104" t="str">
        <f>'2 CONTEXTO E IDENTIFICACIÓN'!A13</f>
        <v>R5</v>
      </c>
      <c r="B13" s="105" t="str">
        <f>+'2 CONTEXTO E IDENTIFICACIÓN'!F13</f>
        <v xml:space="preserve">  </v>
      </c>
      <c r="C13" s="135" t="str">
        <f>+'5 VALORACIÓN DEL CONTROL'!S31</f>
        <v/>
      </c>
      <c r="D13" s="106" t="str">
        <f>+'5 VALORACIÓN DEL CONTROL'!T31</f>
        <v/>
      </c>
      <c r="E13" s="136" t="str">
        <f t="shared" si="0"/>
        <v/>
      </c>
      <c r="F13" s="136" t="str">
        <f t="shared" si="1"/>
        <v/>
      </c>
      <c r="G13" s="105" t="str">
        <f t="shared" si="2"/>
        <v/>
      </c>
      <c r="H13" s="107"/>
      <c r="I13" s="448"/>
      <c r="J13" s="117" t="s">
        <v>55</v>
      </c>
      <c r="K13" s="118" t="str">
        <f>+IF(AND(E9=$S$13,F9=$T$8),A9,"")&amp;" "&amp;IF(AND(E10=$S$13,F10=$T$8),A10,"")&amp;" "&amp;IF(AND(E11=$S$13,F11=$T$8),A11,"")&amp;" "&amp;IF(AND(E12=$S$13,F12=$T$8),A12,"")&amp;" "&amp;IF(AND(E13=$S$13,F13=$T$8),A13,"")&amp;" "&amp;IF(AND(E14=$S$13,F14=$T$8),A14,"")&amp;" "&amp;IF(AND(E15=$S$13,F15=$T$8),A15,"")&amp;" "&amp;IF(AND(E16=$S$13,F16=$T$8),A16,"")&amp;" "&amp;IF(AND(E17=$S$13,F17=$T$8),A17,"")&amp;" "&amp;IF(AND(E18=$S$13,F18=$T$8),A18,"")&amp;" "&amp;IF(AND(E19=$S$13,F19=$T$8),A19,"")&amp;" "&amp;IF(AND(E20=$S$13,F20=$T$8),A20,"")&amp;" "&amp;IF(AND(E21=$S$13,F21=$T$8),A21,"")&amp;" "&amp;IF(AND(E22=$S$13,F22=$T$8),A22,"")&amp;" "&amp;IF(AND(E23=$S$13,F23=$T$8),A23,"")&amp;" "&amp;IF(AND(E24=$S$13,F24=$T$8),A24,"")&amp;" "&amp;IF(AND(E25=$S$13,F25=$T$8),A25,"")&amp;" "&amp;IF(AND(E26=$S$13,F26=$T$8),A26,"")&amp;" "&amp;IF(AND(E27=$S$13,F27=$T$8),A27,"")&amp;" "&amp;IF(AND(E28=$S$13,F28=$T$8),A28,"")</f>
        <v xml:space="preserve">                   </v>
      </c>
      <c r="L13" s="118" t="str">
        <f>+IF(AND(E9=$S$13,F9=$U$8),A9,"")&amp;" "&amp;IF(AND(E10=$S$13,F10=$U$8),A10,"")&amp;" "&amp;IF(AND(E11=$S$13,F11=$U$8),A11,"")&amp;" "&amp;IF(AND(E12=$S$13,F12=$U$8),A12,"")&amp;" "&amp;IF(AND(E13=$S$13,F13=$U$8),A13,"")&amp;" "&amp;IF(AND(E14=$S$13,F14=$U$8),A14,"")&amp;" "&amp;IF(AND(E15=$S$13,F15=$U$8),A15,"")&amp;" "&amp;IF(AND(E16=$S$13,F16=$U$8),A16,"")&amp;" "&amp;IF(AND(E17=$S$13,F17=$U$8),A17,"")&amp;" "&amp;IF(AND(E18=$S$13,F18=$U$8),A18,"")&amp;" "&amp;IF(AND(E19=$S$13,F19=$U$8),A19,"")&amp;" "&amp;IF(AND(E20=$S$13,F20=$U$8),A20,"")&amp;" "&amp;IF(AND(E21=$S$13,F21=$U$8),A21,"")&amp;" "&amp;IF(AND(E22=$S$13,F22=$U$8),A22,"")&amp;" "&amp;IF(AND(E23=$S$13,F23=$U$8),A23,"")&amp;" "&amp;IF(AND(E24=$S$13,F24=$U$8),A24,"")&amp;" "&amp;IF(AND(E25=$S$13,F25=$U$8),A25,"")&amp;" "&amp;IF(AND(E26=$S$13,F26=$U$8),A26,"")&amp;" "&amp;IF(AND(E27=$S$13,F27=$U$8),A27,"")&amp;" "&amp;IF(AND(E28=$S$13,F28=$U$8),A28,"")</f>
        <v xml:space="preserve">                   </v>
      </c>
      <c r="M13" s="119" t="str">
        <f>+IF(AND(E9=$S$13,F9=$V$8),A9,"")&amp;" "&amp;IF(AND(E10=$S$13,F10=$V$8),A10,"")&amp;" "&amp;IF(AND(E11=$S$13,F11=$V$8),A11,"")&amp;" "&amp;IF(AND(E12=$S$13,F12=$V$8),A12,"")&amp;" "&amp;IF(AND(E13=$S$13,F13=$V$8),A13,"")&amp;" "&amp;IF(AND(E14=$S$13,F14=$V$8),A14,"")&amp;" "&amp;IF(AND(E15=$S$13,F15=$V$8),A15,"")&amp;" "&amp;IF(AND(E16=$S$13,F16=$V$8),A16,"")&amp;" "&amp;IF(AND(E17=$S$13,F17=$V$8),A17,"")&amp;" "&amp;IF(AND(E18=$S$13,F18=$V$8),A18,"")&amp;" "&amp;IF(AND(E19=$S$13,F19=$V$8),A19,"")&amp;" "&amp;IF(AND(E20=$S$13,F20=$V$8),A20,"")&amp;" "&amp;IF(AND(E21=$S$13,F21=$V$8),A21,"")&amp;" "&amp;IF(AND(E22=$S$13,F22=$V$8),A22,"")&amp;" "&amp;IF(AND(E23=$S$13,F23=$V$8),A23,"")&amp;" "&amp;IF(AND(E24=$S$13,F24=$V$8),A24,"")&amp;" "&amp;IF(AND(E25=$S$13,F25=$V$8),A25,"")&amp;" "&amp;IF(AND(E26=$S$13,F26=$V$8),A26,"")&amp;" "&amp;IF(AND(E27=$S$13,F27=$V$8),A27,"")&amp;" "&amp;IF(AND(E28=$S$13,F28=$V$8),A28,"")</f>
        <v xml:space="preserve"> R2 R3                 </v>
      </c>
      <c r="N13" s="120" t="str">
        <f>+IF(AND(E9=$S$13,F9=$W$8),A9,"")&amp;" "&amp;IF(AND(E10=$S$13,F10=$W$8),A10,"")&amp;" "&amp;IF(AND(E11=$S$13,F11=$W$8),A11,"")&amp;" "&amp;IF(AND(E12=$S$13,F12=$W$8),A12,"")&amp;" "&amp;IF(AND(E13=$S$13,F13=$W$8),A13,"")&amp;" "&amp;IF(AND(E14=$S$13,F14=$W$8),A14,"")&amp;" "&amp;IF(AND(E15=$S$13,F15=$W$8),A15,"")&amp;" "&amp;IF(AND(E16=$S$13,F16=$W$8),A16,"")&amp;" "&amp;IF(AND(E17=$S$13,F17=$W$8),A17,"")&amp;" "&amp;IF(AND(E18=$S$13,F18=$W$8),A18,"")&amp;" "&amp;IF(AND(E19=$S$13,F19=$W$8),A19,"")&amp;" "&amp;IF(AND(E20=$S$13,F20=$W$8),A20,"")&amp;" "&amp;IF(AND(E21=$S$13,F21=$W$8),A21,"")&amp;" "&amp;IF(AND(E22=$S$13,F22=$W$8),A22,"")&amp;" "&amp;IF(AND(E23=$S$13,F23=$W$8),A23,"")&amp;" "&amp;IF(AND(E24=$S$13,F24=$W$8),A24,"")&amp;" "&amp;IF(AND(E25=$S$13,F25=$W$8),A25,"")&amp;" "&amp;IF(AND(E26=$S$13,F26=$W$8),A26,"")&amp;" "&amp;IF(AND(E27=$S$13,F27=$W$8),A27,"")&amp;" "&amp;IF(AND(E28=$S$13,F28=$W$8),A28,"")</f>
        <v xml:space="preserve">                   </v>
      </c>
      <c r="O13" s="121" t="str">
        <f>+IF(AND(E9=$S$13,F9=$X$8),A9,"")&amp;" "&amp;IF(AND(E10=$S$13,F10=$X$8),A10,"")&amp;" "&amp;IF(AND(E11=$S$13,F11=$X$8),A11,"")&amp;" "&amp;IF(AND(E12=$S$13,F12=$X$8),A12,"")&amp;" "&amp;IF(AND(E13=$S$13,F13=$X$8),A13,"")&amp;" "&amp;IF(AND(E14=$S$13,F14=$X$8),A14,"")&amp;" "&amp;IF(AND(E15=$S$13,F15=$X$8),A15,"")&amp;" "&amp;IF(AND(E16=$S$13,F16=$X$8),A16,"")&amp;" "&amp;IF(AND(E17=$S$13,F17=$X$8),A17,"")&amp;" "&amp;IF(AND(E18=$S$13,F18=$X$8),A18,"")&amp;" "&amp;IF(AND(E19=$S$13,F19=$X$8),A19,"")&amp;" "&amp;IF(AND(E20=$S$13,F20=$X$8),A20,"")&amp;" "&amp;IF(AND(E21=$S$13,F21=$X$8),A21,"")&amp;" "&amp;IF(AND(E22=$S$13,F22=$X$8),A22,"")&amp;" "&amp;IF(AND(E23=$S$13,F23=$X$8),A23,"")&amp;" "&amp;IF(AND(E24=$S$13,F24=$X$8),A24,"")&amp;" "&amp;IF(AND(E25=$S$13,F25=$X$8),A25,"")&amp;" "&amp;IF(AND(E26=$S$13,F26=$X$8),A26,"")&amp;" "&amp;IF(AND(E27=$S$13,F27=$X$8),A27,"")&amp;" "&amp;IF(AND(E28=$S$13,F28=$X$8),A28,"")</f>
        <v xml:space="preserve">                   </v>
      </c>
      <c r="P13" s="107"/>
      <c r="Q13" s="505"/>
      <c r="R13" s="122">
        <v>0.2</v>
      </c>
      <c r="S13" s="123" t="s">
        <v>55</v>
      </c>
      <c r="T13" s="118" t="s">
        <v>86</v>
      </c>
      <c r="U13" s="118" t="s">
        <v>86</v>
      </c>
      <c r="V13" s="119" t="s">
        <v>5</v>
      </c>
      <c r="W13" s="120" t="s">
        <v>85</v>
      </c>
      <c r="X13" s="121" t="s">
        <v>84</v>
      </c>
      <c r="AA13" s="91"/>
      <c r="AB13" s="91"/>
      <c r="AC13" s="103"/>
      <c r="AD13" s="113"/>
      <c r="AE13" s="114"/>
      <c r="AF13" s="111"/>
      <c r="AG13" s="111"/>
      <c r="AH13" s="111"/>
      <c r="AI13" s="124"/>
      <c r="AJ13" s="111"/>
      <c r="AK13" s="103"/>
      <c r="AL13" s="103"/>
    </row>
    <row r="14" spans="1:38" ht="30.95" customHeight="1" x14ac:dyDescent="0.2">
      <c r="A14" s="104" t="str">
        <f>'2 CONTEXTO E IDENTIFICACIÓN'!A14</f>
        <v>R6</v>
      </c>
      <c r="B14" s="105" t="str">
        <f>+'2 CONTEXTO E IDENTIFICACIÓN'!F14</f>
        <v xml:space="preserve">  </v>
      </c>
      <c r="C14" s="135" t="str">
        <f>+'5 VALORACIÓN DEL CONTROL'!S35</f>
        <v/>
      </c>
      <c r="D14" s="106" t="str">
        <f>+'5 VALORACIÓN DEL CONTROL'!T35</f>
        <v/>
      </c>
      <c r="E14" s="136" t="str">
        <f t="shared" si="0"/>
        <v/>
      </c>
      <c r="F14" s="136" t="str">
        <f t="shared" si="1"/>
        <v/>
      </c>
      <c r="G14" s="105" t="str">
        <f t="shared" si="2"/>
        <v/>
      </c>
      <c r="H14" s="107"/>
      <c r="I14" s="107"/>
      <c r="J14" s="107"/>
      <c r="K14" s="107"/>
      <c r="L14" s="107"/>
      <c r="M14" s="107"/>
      <c r="N14" s="107"/>
      <c r="O14" s="107"/>
      <c r="P14" s="107"/>
      <c r="AA14" s="91"/>
      <c r="AB14" s="91"/>
      <c r="AC14" s="103"/>
      <c r="AD14" s="113"/>
      <c r="AE14" s="114"/>
      <c r="AF14" s="111"/>
      <c r="AG14" s="111"/>
      <c r="AH14" s="111"/>
      <c r="AI14" s="111"/>
      <c r="AJ14" s="111"/>
      <c r="AK14" s="103"/>
      <c r="AL14" s="103"/>
    </row>
    <row r="15" spans="1:38" ht="30.95" customHeight="1" x14ac:dyDescent="0.2">
      <c r="A15" s="104" t="str">
        <f>'2 CONTEXTO E IDENTIFICACIÓN'!A15</f>
        <v>R7</v>
      </c>
      <c r="B15" s="105" t="str">
        <f>+'2 CONTEXTO E IDENTIFICACIÓN'!F15</f>
        <v xml:space="preserve">  </v>
      </c>
      <c r="C15" s="135" t="str">
        <f>+'5 VALORACIÓN DEL CONTROL'!S39</f>
        <v/>
      </c>
      <c r="D15" s="106" t="str">
        <f>+'5 VALORACIÓN DEL CONTROL'!T39</f>
        <v/>
      </c>
      <c r="E15" s="136" t="str">
        <f t="shared" si="0"/>
        <v/>
      </c>
      <c r="F15" s="136" t="str">
        <f t="shared" si="1"/>
        <v/>
      </c>
      <c r="G15" s="105" t="str">
        <f t="shared" si="2"/>
        <v/>
      </c>
      <c r="H15" s="107"/>
      <c r="I15" s="107"/>
      <c r="J15" s="107"/>
      <c r="K15" s="107"/>
      <c r="L15" s="107"/>
      <c r="M15" s="107"/>
      <c r="N15" s="107"/>
      <c r="O15" s="107"/>
      <c r="P15" s="107"/>
      <c r="T15" s="95" t="s">
        <v>88</v>
      </c>
      <c r="V15" s="91"/>
      <c r="W15" s="91"/>
      <c r="X15" s="91"/>
      <c r="Y15" s="91"/>
      <c r="Z15" s="91"/>
      <c r="AA15" s="91"/>
      <c r="AB15" s="91"/>
      <c r="AC15" s="103"/>
      <c r="AD15" s="113"/>
      <c r="AE15" s="103"/>
      <c r="AF15" s="114"/>
      <c r="AG15" s="114"/>
      <c r="AH15" s="114"/>
      <c r="AI15" s="114"/>
      <c r="AJ15" s="114"/>
      <c r="AK15" s="103"/>
      <c r="AL15" s="103"/>
    </row>
    <row r="16" spans="1:38" ht="30.95" customHeight="1" x14ac:dyDescent="0.2">
      <c r="A16" s="104" t="str">
        <f>'2 CONTEXTO E IDENTIFICACIÓN'!A16</f>
        <v>R8</v>
      </c>
      <c r="B16" s="105" t="str">
        <f>+'2 CONTEXTO E IDENTIFICACIÓN'!F16</f>
        <v xml:space="preserve">  </v>
      </c>
      <c r="C16" s="135" t="str">
        <f>+'5 VALORACIÓN DEL CONTROL'!S43</f>
        <v/>
      </c>
      <c r="D16" s="106" t="str">
        <f>+'5 VALORACIÓN DEL CONTROL'!T43</f>
        <v/>
      </c>
      <c r="E16" s="136" t="str">
        <f t="shared" si="0"/>
        <v/>
      </c>
      <c r="F16" s="136" t="str">
        <f t="shared" si="1"/>
        <v/>
      </c>
      <c r="G16" s="105" t="str">
        <f t="shared" si="2"/>
        <v/>
      </c>
      <c r="H16" s="107"/>
      <c r="I16" s="107"/>
      <c r="J16" s="107"/>
      <c r="K16" s="107"/>
      <c r="L16" s="107"/>
      <c r="M16" s="107"/>
      <c r="N16" s="107"/>
      <c r="O16" s="107"/>
      <c r="P16" s="107"/>
      <c r="T16" s="125" t="s">
        <v>84</v>
      </c>
      <c r="V16" s="91"/>
      <c r="W16" s="91"/>
      <c r="X16" s="91"/>
      <c r="Y16" s="91"/>
      <c r="Z16" s="91"/>
      <c r="AA16" s="91"/>
      <c r="AB16" s="91"/>
      <c r="AC16" s="103"/>
      <c r="AD16" s="103"/>
      <c r="AE16" s="103"/>
      <c r="AF16" s="111"/>
      <c r="AG16" s="111"/>
      <c r="AH16" s="111"/>
      <c r="AI16" s="111"/>
      <c r="AJ16" s="111"/>
      <c r="AK16" s="103"/>
      <c r="AL16" s="103"/>
    </row>
    <row r="17" spans="1:38" ht="30.95" customHeight="1" x14ac:dyDescent="0.2">
      <c r="A17" s="104" t="str">
        <f>'2 CONTEXTO E IDENTIFICACIÓN'!A17</f>
        <v>R9</v>
      </c>
      <c r="B17" s="105" t="str">
        <f>+'2 CONTEXTO E IDENTIFICACIÓN'!F17</f>
        <v xml:space="preserve">  </v>
      </c>
      <c r="C17" s="135" t="str">
        <f>+'5 VALORACIÓN DEL CONTROL'!S47</f>
        <v/>
      </c>
      <c r="D17" s="106" t="str">
        <f>+'5 VALORACIÓN DEL CONTROL'!T47</f>
        <v/>
      </c>
      <c r="E17" s="136" t="str">
        <f t="shared" si="0"/>
        <v/>
      </c>
      <c r="F17" s="136" t="str">
        <f t="shared" si="1"/>
        <v/>
      </c>
      <c r="G17" s="105" t="str">
        <f t="shared" si="2"/>
        <v/>
      </c>
      <c r="H17" s="107"/>
      <c r="I17" s="107"/>
      <c r="J17" s="107"/>
      <c r="K17" s="107"/>
      <c r="L17" s="107"/>
      <c r="M17" s="107"/>
      <c r="N17" s="107"/>
      <c r="O17" s="107"/>
      <c r="P17" s="107"/>
      <c r="T17" s="108" t="s">
        <v>85</v>
      </c>
      <c r="U17" s="91"/>
      <c r="V17" s="91"/>
      <c r="W17" s="91"/>
      <c r="X17" s="91"/>
      <c r="Y17" s="91"/>
      <c r="Z17" s="91"/>
      <c r="AA17" s="91"/>
      <c r="AB17" s="91"/>
      <c r="AC17" s="103"/>
      <c r="AD17" s="103"/>
      <c r="AE17" s="103"/>
      <c r="AF17" s="111"/>
      <c r="AG17" s="111"/>
      <c r="AH17" s="111"/>
      <c r="AI17" s="111"/>
      <c r="AJ17" s="111"/>
      <c r="AK17" s="103"/>
      <c r="AL17" s="103"/>
    </row>
    <row r="18" spans="1:38" ht="30.95" customHeight="1" x14ac:dyDescent="0.2">
      <c r="A18" s="104" t="str">
        <f>'2 CONTEXTO E IDENTIFICACIÓN'!A18</f>
        <v>R10</v>
      </c>
      <c r="B18" s="105" t="str">
        <f>+'2 CONTEXTO E IDENTIFICACIÓN'!F18</f>
        <v xml:space="preserve">  </v>
      </c>
      <c r="C18" s="135" t="str">
        <f>+'5 VALORACIÓN DEL CONTROL'!S51</f>
        <v/>
      </c>
      <c r="D18" s="106" t="str">
        <f>+'5 VALORACIÓN DEL CONTROL'!T51</f>
        <v/>
      </c>
      <c r="E18" s="136" t="str">
        <f t="shared" si="0"/>
        <v/>
      </c>
      <c r="F18" s="136" t="str">
        <f t="shared" si="1"/>
        <v/>
      </c>
      <c r="G18" s="105" t="str">
        <f t="shared" si="2"/>
        <v/>
      </c>
      <c r="H18" s="107"/>
      <c r="I18" s="107"/>
      <c r="J18" s="107"/>
      <c r="K18" s="107"/>
      <c r="L18" s="107"/>
      <c r="M18" s="107"/>
      <c r="N18" s="107"/>
      <c r="O18" s="107"/>
      <c r="P18" s="107"/>
      <c r="S18" s="126"/>
      <c r="T18" s="112" t="s">
        <v>5</v>
      </c>
      <c r="U18" s="126"/>
      <c r="V18" s="126"/>
      <c r="W18" s="126"/>
      <c r="X18" s="126"/>
      <c r="Y18" s="126"/>
      <c r="Z18" s="126"/>
      <c r="AA18" s="126"/>
      <c r="AB18" s="126"/>
      <c r="AC18" s="103"/>
      <c r="AD18" s="103"/>
      <c r="AE18" s="127"/>
      <c r="AF18" s="127"/>
      <c r="AG18" s="127"/>
      <c r="AH18" s="127"/>
      <c r="AI18" s="127"/>
      <c r="AJ18" s="127"/>
      <c r="AK18" s="103"/>
      <c r="AL18" s="103"/>
    </row>
    <row r="19" spans="1:38" ht="30.95" customHeight="1" x14ac:dyDescent="0.2">
      <c r="A19" s="104" t="str">
        <f>'2 CONTEXTO E IDENTIFICACIÓN'!A19</f>
        <v>R11</v>
      </c>
      <c r="B19" s="105" t="str">
        <f>+'2 CONTEXTO E IDENTIFICACIÓN'!F19</f>
        <v xml:space="preserve">  </v>
      </c>
      <c r="C19" s="135" t="str">
        <f>+'5 VALORACIÓN DEL CONTROL'!S55</f>
        <v/>
      </c>
      <c r="D19" s="106" t="str">
        <f>+'5 VALORACIÓN DEL CONTROL'!T55</f>
        <v/>
      </c>
      <c r="E19" s="136" t="str">
        <f t="shared" si="0"/>
        <v/>
      </c>
      <c r="F19" s="136" t="str">
        <f t="shared" si="1"/>
        <v/>
      </c>
      <c r="G19" s="105" t="str">
        <f t="shared" si="2"/>
        <v/>
      </c>
      <c r="H19" s="107"/>
      <c r="I19" s="107"/>
      <c r="J19" s="107"/>
      <c r="K19" s="107"/>
      <c r="L19" s="107"/>
      <c r="M19" s="107"/>
      <c r="N19" s="107"/>
      <c r="O19" s="107"/>
      <c r="P19" s="107"/>
      <c r="S19" s="126"/>
      <c r="T19" s="116" t="s">
        <v>86</v>
      </c>
      <c r="AA19" s="126"/>
      <c r="AB19" s="126"/>
      <c r="AC19" s="103"/>
      <c r="AD19" s="103"/>
      <c r="AE19" s="103"/>
      <c r="AF19" s="111"/>
      <c r="AG19" s="111"/>
      <c r="AH19" s="111"/>
      <c r="AI19" s="111"/>
      <c r="AJ19" s="111"/>
      <c r="AK19" s="103"/>
      <c r="AL19" s="103"/>
    </row>
    <row r="20" spans="1:38" ht="30.95" customHeight="1" x14ac:dyDescent="0.2">
      <c r="A20" s="104" t="str">
        <f>'2 CONTEXTO E IDENTIFICACIÓN'!A20</f>
        <v>R12</v>
      </c>
      <c r="B20" s="105" t="str">
        <f>+'2 CONTEXTO E IDENTIFICACIÓN'!F20</f>
        <v xml:space="preserve">  </v>
      </c>
      <c r="C20" s="135" t="str">
        <f>+'5 VALORACIÓN DEL CONTROL'!S59</f>
        <v/>
      </c>
      <c r="D20" s="106" t="str">
        <f>+'5 VALORACIÓN DEL CONTROL'!T59</f>
        <v/>
      </c>
      <c r="E20" s="136" t="str">
        <f t="shared" si="0"/>
        <v/>
      </c>
      <c r="F20" s="136" t="str">
        <f t="shared" si="1"/>
        <v/>
      </c>
      <c r="G20" s="105" t="str">
        <f t="shared" si="2"/>
        <v/>
      </c>
      <c r="H20" s="107"/>
      <c r="I20" s="107"/>
      <c r="J20" s="107"/>
      <c r="K20" s="107"/>
      <c r="L20" s="107"/>
      <c r="M20" s="107"/>
      <c r="N20" s="107"/>
      <c r="O20" s="107"/>
      <c r="P20" s="107"/>
      <c r="Q20" s="128"/>
      <c r="R20" s="128"/>
      <c r="S20" s="126"/>
      <c r="AA20" s="126"/>
      <c r="AB20" s="126"/>
      <c r="AC20" s="103"/>
      <c r="AD20" s="103"/>
      <c r="AE20" s="103"/>
      <c r="AF20" s="111"/>
      <c r="AG20" s="111"/>
      <c r="AH20" s="111"/>
      <c r="AI20" s="111"/>
      <c r="AJ20" s="111"/>
      <c r="AK20" s="103"/>
      <c r="AL20" s="103"/>
    </row>
    <row r="21" spans="1:38" ht="30.95" customHeight="1" x14ac:dyDescent="0.2">
      <c r="A21" s="104" t="str">
        <f>'2 CONTEXTO E IDENTIFICACIÓN'!A21</f>
        <v>R13</v>
      </c>
      <c r="B21" s="105" t="str">
        <f>+'2 CONTEXTO E IDENTIFICACIÓN'!F21</f>
        <v xml:space="preserve">  </v>
      </c>
      <c r="C21" s="135" t="str">
        <f>+'5 VALORACIÓN DEL CONTROL'!S63</f>
        <v/>
      </c>
      <c r="D21" s="106" t="str">
        <f>+'5 VALORACIÓN DEL CONTROL'!T63</f>
        <v/>
      </c>
      <c r="E21" s="136" t="str">
        <f t="shared" si="0"/>
        <v/>
      </c>
      <c r="F21" s="136" t="str">
        <f t="shared" si="1"/>
        <v/>
      </c>
      <c r="G21" s="105" t="str">
        <f t="shared" si="2"/>
        <v/>
      </c>
      <c r="H21" s="107"/>
      <c r="I21" s="107"/>
      <c r="J21" s="107"/>
      <c r="K21" s="107"/>
      <c r="L21" s="107"/>
      <c r="M21" s="107"/>
      <c r="N21" s="107"/>
      <c r="O21" s="107"/>
      <c r="P21" s="107"/>
      <c r="Q21" s="128"/>
      <c r="R21" s="128"/>
      <c r="S21" s="129"/>
      <c r="AA21" s="126"/>
      <c r="AB21" s="126"/>
      <c r="AC21" s="103"/>
      <c r="AD21" s="124"/>
      <c r="AE21" s="124"/>
      <c r="AF21" s="124"/>
      <c r="AG21" s="124"/>
      <c r="AH21" s="124"/>
      <c r="AI21" s="124"/>
      <c r="AJ21" s="111"/>
      <c r="AK21" s="103"/>
      <c r="AL21" s="103"/>
    </row>
    <row r="22" spans="1:38" ht="30.95" customHeight="1" x14ac:dyDescent="0.2">
      <c r="A22" s="104" t="str">
        <f>'2 CONTEXTO E IDENTIFICACIÓN'!A22</f>
        <v>R14</v>
      </c>
      <c r="B22" s="105" t="str">
        <f>+'2 CONTEXTO E IDENTIFICACIÓN'!F22</f>
        <v xml:space="preserve">  </v>
      </c>
      <c r="C22" s="135" t="str">
        <f>+'5 VALORACIÓN DEL CONTROL'!S67</f>
        <v/>
      </c>
      <c r="D22" s="106" t="str">
        <f>+'5 VALORACIÓN DEL CONTROL'!T67</f>
        <v/>
      </c>
      <c r="E22" s="136" t="str">
        <f t="shared" si="0"/>
        <v/>
      </c>
      <c r="F22" s="136" t="str">
        <f t="shared" si="1"/>
        <v/>
      </c>
      <c r="G22" s="105" t="str">
        <f t="shared" si="2"/>
        <v/>
      </c>
      <c r="H22" s="107"/>
      <c r="I22" s="107"/>
      <c r="J22" s="107"/>
      <c r="K22" s="107"/>
      <c r="L22" s="107"/>
      <c r="M22" s="107"/>
      <c r="N22" s="107"/>
      <c r="O22" s="107"/>
      <c r="P22" s="107"/>
      <c r="Q22" s="128"/>
      <c r="R22" s="128"/>
      <c r="AC22" s="103"/>
      <c r="AD22" s="130"/>
      <c r="AE22" s="130"/>
      <c r="AF22" s="130"/>
      <c r="AG22" s="130"/>
      <c r="AH22" s="130"/>
      <c r="AI22" s="130"/>
      <c r="AJ22" s="111"/>
      <c r="AK22" s="103"/>
      <c r="AL22" s="103"/>
    </row>
    <row r="23" spans="1:38" ht="30.95" customHeight="1" x14ac:dyDescent="0.2">
      <c r="A23" s="104" t="str">
        <f>'2 CONTEXTO E IDENTIFICACIÓN'!A23</f>
        <v>R15</v>
      </c>
      <c r="B23" s="105" t="str">
        <f>+'2 CONTEXTO E IDENTIFICACIÓN'!F23</f>
        <v xml:space="preserve">  </v>
      </c>
      <c r="C23" s="135" t="str">
        <f>+'5 VALORACIÓN DEL CONTROL'!S71</f>
        <v/>
      </c>
      <c r="D23" s="106" t="str">
        <f>+'5 VALORACIÓN DEL CONTROL'!T71</f>
        <v/>
      </c>
      <c r="E23" s="136" t="str">
        <f t="shared" si="0"/>
        <v/>
      </c>
      <c r="F23" s="136" t="str">
        <f t="shared" si="1"/>
        <v/>
      </c>
      <c r="G23" s="105" t="str">
        <f t="shared" si="2"/>
        <v/>
      </c>
      <c r="H23" s="107"/>
      <c r="I23" s="107"/>
      <c r="J23" s="107"/>
      <c r="K23" s="107"/>
      <c r="L23" s="107"/>
      <c r="M23" s="107"/>
      <c r="N23" s="107"/>
      <c r="O23" s="107"/>
      <c r="P23" s="107"/>
      <c r="Q23" s="128"/>
      <c r="R23" s="128"/>
      <c r="AC23" s="103"/>
      <c r="AD23" s="124"/>
      <c r="AE23" s="124"/>
      <c r="AF23" s="124"/>
      <c r="AG23" s="124"/>
      <c r="AH23" s="124"/>
      <c r="AI23" s="124"/>
      <c r="AJ23" s="111"/>
      <c r="AK23" s="103"/>
      <c r="AL23" s="103"/>
    </row>
    <row r="24" spans="1:38" ht="30.95" customHeight="1" x14ac:dyDescent="0.2">
      <c r="A24" s="104" t="str">
        <f>'2 CONTEXTO E IDENTIFICACIÓN'!A24</f>
        <v>R16</v>
      </c>
      <c r="B24" s="105" t="str">
        <f>+'2 CONTEXTO E IDENTIFICACIÓN'!F24</f>
        <v xml:space="preserve">  </v>
      </c>
      <c r="C24" s="135" t="str">
        <f>+'5 VALORACIÓN DEL CONTROL'!S75</f>
        <v/>
      </c>
      <c r="D24" s="106" t="str">
        <f>+'5 VALORACIÓN DEL CONTROL'!T75</f>
        <v/>
      </c>
      <c r="E24" s="136" t="str">
        <f t="shared" si="0"/>
        <v/>
      </c>
      <c r="F24" s="136" t="str">
        <f t="shared" si="1"/>
        <v/>
      </c>
      <c r="G24" s="105" t="str">
        <f t="shared" si="2"/>
        <v/>
      </c>
      <c r="H24" s="107"/>
      <c r="I24" s="107"/>
      <c r="J24" s="107"/>
      <c r="K24" s="107"/>
      <c r="L24" s="107"/>
      <c r="M24" s="107"/>
      <c r="N24" s="107"/>
      <c r="O24" s="107"/>
      <c r="P24" s="107"/>
      <c r="AC24" s="103"/>
      <c r="AD24" s="124"/>
      <c r="AE24" s="124"/>
      <c r="AF24" s="124"/>
      <c r="AG24" s="124"/>
      <c r="AH24" s="124"/>
      <c r="AI24" s="124"/>
      <c r="AJ24" s="111"/>
      <c r="AK24" s="103"/>
      <c r="AL24" s="103"/>
    </row>
    <row r="25" spans="1:38" ht="30.95" customHeight="1" x14ac:dyDescent="0.25">
      <c r="A25" s="104" t="str">
        <f>'2 CONTEXTO E IDENTIFICACIÓN'!A25</f>
        <v>R17</v>
      </c>
      <c r="B25" s="105" t="str">
        <f>+'2 CONTEXTO E IDENTIFICACIÓN'!F25</f>
        <v xml:space="preserve">  </v>
      </c>
      <c r="C25" s="135" t="str">
        <f>+'5 VALORACIÓN DEL CONTROL'!S79</f>
        <v/>
      </c>
      <c r="D25" s="106" t="str">
        <f>+'5 VALORACIÓN DEL CONTROL'!T79</f>
        <v/>
      </c>
      <c r="E25" s="136" t="str">
        <f t="shared" si="0"/>
        <v/>
      </c>
      <c r="F25" s="136" t="str">
        <f t="shared" si="1"/>
        <v/>
      </c>
      <c r="G25" s="105" t="str">
        <f t="shared" si="2"/>
        <v/>
      </c>
      <c r="H25" s="107"/>
      <c r="I25" s="107"/>
      <c r="J25" s="107"/>
      <c r="K25" s="107"/>
      <c r="L25" s="107"/>
      <c r="M25" s="107"/>
      <c r="N25" s="107"/>
      <c r="O25" s="107"/>
      <c r="P25" s="107"/>
    </row>
    <row r="26" spans="1:38" ht="30.95" customHeight="1" x14ac:dyDescent="0.25">
      <c r="A26" s="104" t="str">
        <f>'2 CONTEXTO E IDENTIFICACIÓN'!A26</f>
        <v>R18</v>
      </c>
      <c r="B26" s="105" t="str">
        <f>+'2 CONTEXTO E IDENTIFICACIÓN'!F26</f>
        <v xml:space="preserve">  </v>
      </c>
      <c r="C26" s="135" t="str">
        <f>+'5 VALORACIÓN DEL CONTROL'!S83</f>
        <v/>
      </c>
      <c r="D26" s="106" t="str">
        <f>+'5 VALORACIÓN DEL CONTROL'!T83</f>
        <v/>
      </c>
      <c r="E26" s="136" t="str">
        <f t="shared" si="0"/>
        <v/>
      </c>
      <c r="F26" s="136" t="str">
        <f t="shared" si="1"/>
        <v/>
      </c>
      <c r="G26" s="105" t="str">
        <f t="shared" si="2"/>
        <v/>
      </c>
      <c r="H26" s="107"/>
      <c r="I26" s="107"/>
      <c r="J26" s="107"/>
      <c r="K26" s="107"/>
      <c r="L26" s="107"/>
      <c r="M26" s="107"/>
      <c r="N26" s="107"/>
      <c r="O26" s="107"/>
      <c r="P26" s="107"/>
    </row>
    <row r="27" spans="1:38" ht="30.95" customHeight="1" x14ac:dyDescent="0.25">
      <c r="A27" s="104" t="str">
        <f>'2 CONTEXTO E IDENTIFICACIÓN'!A27</f>
        <v>R19</v>
      </c>
      <c r="B27" s="105" t="str">
        <f>+'2 CONTEXTO E IDENTIFICACIÓN'!F27</f>
        <v xml:space="preserve">  </v>
      </c>
      <c r="C27" s="135" t="str">
        <f>+'5 VALORACIÓN DEL CONTROL'!S87</f>
        <v/>
      </c>
      <c r="D27" s="106" t="str">
        <f>+'5 VALORACIÓN DEL CONTROL'!T87</f>
        <v/>
      </c>
      <c r="E27" s="136" t="str">
        <f t="shared" si="0"/>
        <v/>
      </c>
      <c r="F27" s="136" t="str">
        <f t="shared" si="1"/>
        <v/>
      </c>
      <c r="G27" s="105" t="str">
        <f t="shared" si="2"/>
        <v/>
      </c>
      <c r="H27" s="107"/>
      <c r="I27" s="107"/>
      <c r="J27" s="107"/>
      <c r="K27" s="107"/>
      <c r="L27" s="107"/>
      <c r="M27" s="107"/>
      <c r="N27" s="107"/>
      <c r="O27" s="107"/>
      <c r="P27" s="107"/>
    </row>
    <row r="28" spans="1:38" ht="30.95" customHeight="1" x14ac:dyDescent="0.25">
      <c r="A28" s="104" t="str">
        <f>'2 CONTEXTO E IDENTIFICACIÓN'!A28</f>
        <v>R20</v>
      </c>
      <c r="B28" s="105" t="str">
        <f>+'2 CONTEXTO E IDENTIFICACIÓN'!F28</f>
        <v xml:space="preserve">  </v>
      </c>
      <c r="C28" s="135" t="str">
        <f>+'5 VALORACIÓN DEL CONTROL'!S91</f>
        <v/>
      </c>
      <c r="D28" s="106" t="str">
        <f>+'5 VALORACIÓN DEL CONTROL'!T91</f>
        <v/>
      </c>
      <c r="E28" s="136" t="str">
        <f t="shared" si="0"/>
        <v/>
      </c>
      <c r="F28" s="136" t="str">
        <f t="shared" si="1"/>
        <v/>
      </c>
      <c r="G28" s="105" t="str">
        <f t="shared" si="2"/>
        <v/>
      </c>
      <c r="H28" s="107"/>
      <c r="I28" s="107"/>
      <c r="J28" s="107"/>
      <c r="K28" s="107"/>
      <c r="L28" s="107"/>
      <c r="M28" s="107"/>
      <c r="N28" s="107"/>
      <c r="O28" s="107"/>
      <c r="P28" s="107"/>
    </row>
    <row r="29" spans="1:38" ht="14.45" customHeight="1" x14ac:dyDescent="0.25">
      <c r="B29" s="87"/>
      <c r="D29" s="87"/>
      <c r="G29" s="87"/>
      <c r="H29" s="87"/>
      <c r="I29" s="87"/>
      <c r="J29" s="87"/>
      <c r="K29" s="87"/>
      <c r="L29" s="87"/>
      <c r="M29" s="87"/>
      <c r="N29" s="87"/>
      <c r="O29" s="87"/>
      <c r="P29" s="87"/>
      <c r="AA29" s="92"/>
      <c r="AB29" s="92"/>
      <c r="AC29" s="92"/>
      <c r="AD29" s="92"/>
      <c r="AE29" s="92"/>
      <c r="AF29" s="87"/>
      <c r="AG29" s="87"/>
      <c r="AH29" s="87"/>
      <c r="AI29" s="87"/>
      <c r="AJ29" s="87"/>
    </row>
    <row r="30" spans="1:38" ht="39" customHeight="1" x14ac:dyDescent="0.25">
      <c r="B30" s="87"/>
      <c r="D30" s="87"/>
      <c r="G30" s="87"/>
      <c r="H30" s="87"/>
      <c r="I30" s="87"/>
      <c r="J30" s="87"/>
      <c r="K30" s="87"/>
      <c r="L30" s="87"/>
      <c r="M30" s="87"/>
      <c r="N30" s="87"/>
      <c r="O30" s="87"/>
      <c r="P30" s="87"/>
      <c r="AA30" s="92"/>
      <c r="AB30" s="92"/>
      <c r="AC30" s="92"/>
      <c r="AD30" s="92"/>
      <c r="AE30" s="92"/>
      <c r="AF30" s="87"/>
      <c r="AG30" s="87"/>
      <c r="AH30" s="87"/>
      <c r="AI30" s="87"/>
      <c r="AJ30" s="87"/>
    </row>
    <row r="31" spans="1:38" ht="19.5" customHeight="1" x14ac:dyDescent="0.25">
      <c r="B31" s="87"/>
      <c r="D31" s="87"/>
      <c r="G31" s="87"/>
      <c r="H31" s="87"/>
      <c r="I31" s="87"/>
      <c r="J31" s="87"/>
      <c r="K31" s="87"/>
      <c r="L31" s="87"/>
      <c r="M31" s="87"/>
      <c r="N31" s="87"/>
      <c r="O31" s="87"/>
      <c r="P31" s="87"/>
      <c r="AA31" s="92"/>
      <c r="AB31" s="92"/>
      <c r="AC31" s="92"/>
      <c r="AD31" s="92"/>
      <c r="AE31" s="92"/>
      <c r="AF31" s="87"/>
      <c r="AG31" s="87"/>
      <c r="AH31" s="87"/>
      <c r="AI31" s="87"/>
      <c r="AJ31" s="87"/>
    </row>
    <row r="32" spans="1:38" ht="19.5" customHeight="1" x14ac:dyDescent="0.25">
      <c r="B32" s="87"/>
      <c r="D32" s="87"/>
      <c r="G32" s="87"/>
      <c r="H32" s="87"/>
      <c r="I32" s="87"/>
      <c r="J32" s="87"/>
      <c r="K32" s="87"/>
      <c r="L32" s="87"/>
      <c r="M32" s="87"/>
      <c r="N32" s="87"/>
      <c r="O32" s="87"/>
      <c r="P32" s="87"/>
      <c r="AA32" s="92"/>
      <c r="AB32" s="92"/>
      <c r="AC32" s="92"/>
      <c r="AD32" s="92"/>
      <c r="AE32" s="92"/>
      <c r="AF32" s="87"/>
      <c r="AG32" s="87"/>
      <c r="AH32" s="87"/>
      <c r="AI32" s="87"/>
      <c r="AJ32" s="87"/>
    </row>
    <row r="33" spans="3:31" s="87" customFormat="1" ht="19.5" customHeight="1" x14ac:dyDescent="0.25">
      <c r="C33" s="92"/>
      <c r="E33" s="137"/>
      <c r="F33" s="137"/>
      <c r="AA33" s="92"/>
      <c r="AB33" s="92"/>
      <c r="AC33" s="92"/>
      <c r="AD33" s="92"/>
      <c r="AE33" s="92"/>
    </row>
    <row r="34" spans="3:31" s="87" customFormat="1" ht="19.5" customHeight="1" x14ac:dyDescent="0.25">
      <c r="C34" s="92"/>
      <c r="E34" s="137"/>
      <c r="F34" s="137"/>
      <c r="AA34" s="92"/>
      <c r="AB34" s="92"/>
      <c r="AC34" s="92"/>
      <c r="AD34" s="92"/>
      <c r="AE34" s="92"/>
    </row>
    <row r="35" spans="3:31" s="87" customFormat="1" ht="19.5" customHeight="1" x14ac:dyDescent="0.25">
      <c r="C35" s="92"/>
      <c r="E35" s="137"/>
      <c r="F35" s="137"/>
      <c r="AA35" s="92"/>
      <c r="AB35" s="92"/>
      <c r="AC35" s="92"/>
      <c r="AD35" s="92"/>
      <c r="AE35" s="92"/>
    </row>
  </sheetData>
  <sheetProtection sheet="1" formatCells="0" formatColumns="0" formatRows="0" sort="0" autoFilter="0" pivotTables="0"/>
  <autoFilter ref="A8:AL8" xr:uid="{00000000-0009-0000-0000-000005000000}">
    <filterColumn colId="29" showButton="0"/>
    <filterColumn colId="30" showButton="0"/>
    <filterColumn colId="31" showButton="0"/>
    <filterColumn colId="32" showButton="0"/>
    <filterColumn colId="33" showButton="0"/>
    <filterColumn colId="34" showButton="0"/>
  </autoFilter>
  <dataConsolidate/>
  <mergeCells count="10">
    <mergeCell ref="T6:X6"/>
    <mergeCell ref="E7:G7"/>
    <mergeCell ref="K7:O7"/>
    <mergeCell ref="I9:I13"/>
    <mergeCell ref="Q9:Q13"/>
    <mergeCell ref="A1:A2"/>
    <mergeCell ref="B1:B2"/>
    <mergeCell ref="I6:O6"/>
    <mergeCell ref="B4:D4"/>
    <mergeCell ref="B5:D5"/>
  </mergeCells>
  <conditionalFormatting sqref="D9:E28">
    <cfRule type="cellIs" dxfId="59" priority="1" operator="equal">
      <formula>$S$13</formula>
    </cfRule>
    <cfRule type="cellIs" dxfId="58" priority="2" operator="equal">
      <formula>$S$12</formula>
    </cfRule>
    <cfRule type="cellIs" dxfId="57" priority="3" operator="equal">
      <formula>$S$11</formula>
    </cfRule>
    <cfRule type="cellIs" dxfId="56" priority="4" operator="equal">
      <formula>$S$10</formula>
    </cfRule>
    <cfRule type="cellIs" dxfId="55" priority="5" operator="equal">
      <formula>$S$9</formula>
    </cfRule>
  </conditionalFormatting>
  <conditionalFormatting sqref="F9:F28">
    <cfRule type="cellIs" dxfId="54" priority="6" operator="equal">
      <formula>$T$8</formula>
    </cfRule>
    <cfRule type="cellIs" dxfId="53" priority="7" operator="equal">
      <formula>$U$8</formula>
    </cfRule>
    <cfRule type="cellIs" dxfId="52" priority="8" operator="equal">
      <formula>$V$8</formula>
    </cfRule>
    <cfRule type="cellIs" dxfId="51" priority="9" operator="equal">
      <formula>$W$8</formula>
    </cfRule>
    <cfRule type="cellIs" dxfId="50" priority="10" operator="equal">
      <formula>$X$8</formula>
    </cfRule>
  </conditionalFormatting>
  <conditionalFormatting sqref="G9:G28">
    <cfRule type="cellIs" dxfId="49" priority="16" operator="equal">
      <formula>$T$16</formula>
    </cfRule>
    <cfRule type="cellIs" dxfId="48" priority="17" operator="equal">
      <formula>$T$17</formula>
    </cfRule>
    <cfRule type="cellIs" dxfId="47" priority="18" operator="equal">
      <formula>$T$18</formula>
    </cfRule>
    <cfRule type="cellIs" dxfId="46" priority="19" operator="equal">
      <formula>$T$19</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8:JJ8" xr:uid="{00000000-0002-0000-0500-000000000000}"/>
    <dataValidation allowBlank="1" showInputMessage="1" showErrorMessage="1" prompt="La probabilidad se encuentra determinada por una escala de 1 a 3, siendo 1 la menor probabilidad de ocurrencia del riesgo y 3 la mayor probabilidad de  ocurrencia." sqref="JC8" xr:uid="{00000000-0002-0000-0500-000001000000}"/>
    <dataValidation type="list" allowBlank="1" showInputMessage="1" showErrorMessage="1" sqref="JD9:JJ16" xr:uid="{00000000-0002-0000-05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36"/>
  <sheetViews>
    <sheetView showGridLines="0" zoomScale="70" zoomScaleNormal="70" workbookViewId="0">
      <pane xSplit="1" ySplit="9" topLeftCell="B10" activePane="bottomRight" state="frozen"/>
      <selection pane="topRight" activeCell="B1" sqref="B1"/>
      <selection pane="bottomLeft" activeCell="A7" sqref="A7"/>
      <selection pane="bottomRight" activeCell="A7" sqref="A7:G7"/>
    </sheetView>
  </sheetViews>
  <sheetFormatPr baseColWidth="10" defaultColWidth="14.28515625" defaultRowHeight="12.75" x14ac:dyDescent="0.25"/>
  <cols>
    <col min="1" max="1" width="21.140625" style="87" customWidth="1"/>
    <col min="2" max="2" width="9.140625" style="92" bestFit="1" customWidth="1"/>
    <col min="3" max="4" width="15.5703125" style="92" customWidth="1"/>
    <col min="5" max="6" width="15.5703125" style="137" customWidth="1"/>
    <col min="7" max="7" width="15.5703125" style="92" customWidth="1"/>
    <col min="8" max="8" width="3.85546875" style="92" customWidth="1"/>
    <col min="9" max="9" width="7.42578125" style="92" customWidth="1"/>
    <col min="10" max="10" width="14" style="92" customWidth="1"/>
    <col min="11" max="15" width="12.42578125" style="92" customWidth="1"/>
    <col min="16" max="16" width="3.85546875" style="92" customWidth="1"/>
    <col min="17" max="17" width="4.85546875" style="87" hidden="1" customWidth="1"/>
    <col min="18" max="18" width="6.140625" style="87" hidden="1" customWidth="1"/>
    <col min="19" max="24" width="14" style="87" hidden="1" customWidth="1"/>
    <col min="25" max="29" width="11.42578125" style="87" customWidth="1"/>
    <col min="30" max="30" width="5.5703125" style="87" bestFit="1" customWidth="1"/>
    <col min="31" max="31" width="26.85546875" style="87" customWidth="1"/>
    <col min="32" max="36" width="22.85546875" style="92" customWidth="1"/>
    <col min="37" max="37" width="23.42578125" style="87" customWidth="1"/>
    <col min="38" max="265" width="11.42578125" style="87" customWidth="1"/>
    <col min="266" max="266" width="12.7109375" style="87" customWidth="1"/>
    <col min="267" max="267" width="47" style="87" customWidth="1"/>
    <col min="268" max="268" width="35" style="87" customWidth="1"/>
    <col min="269" max="16384" width="14.28515625" style="87"/>
  </cols>
  <sheetData>
    <row r="1" spans="1:38" s="75" customFormat="1" ht="36" customHeight="1" x14ac:dyDescent="0.2">
      <c r="A1" s="443"/>
      <c r="B1" s="449" t="str">
        <f>+'2 CONTEXTO E IDENTIFICACIÓN'!C1</f>
        <v>MAPA DE RIESGOS</v>
      </c>
      <c r="C1" s="449"/>
      <c r="D1" s="449"/>
      <c r="E1" s="50" t="str">
        <f>+'2 CONTEXTO E IDENTIFICACIÓN'!D1</f>
        <v>CÓDIGO:</v>
      </c>
      <c r="F1" s="131" t="str">
        <f>+'2 CONTEXTO E IDENTIFICACIÓN'!E1</f>
        <v>SE-FO-007</v>
      </c>
      <c r="J1" s="240" t="str">
        <f>+'2 CONTEXTO E IDENTIFICACIÓN'!$G$4</f>
        <v>Elaboración o Actualización:</v>
      </c>
      <c r="K1" s="258">
        <f>+IF('2 CONTEXTO E IDENTIFICACIÓN'!$H$4="","",'2 CONTEXTO E IDENTIFICACIÓN'!$H$4)</f>
        <v>45825</v>
      </c>
      <c r="L1" s="20"/>
      <c r="M1" s="20"/>
      <c r="AF1" s="76"/>
      <c r="AG1" s="76"/>
      <c r="AH1" s="76"/>
      <c r="AI1" s="76"/>
      <c r="AJ1" s="76"/>
    </row>
    <row r="2" spans="1:38" s="75" customFormat="1" ht="36" customHeight="1" x14ac:dyDescent="0.2">
      <c r="A2" s="443"/>
      <c r="B2" s="449"/>
      <c r="C2" s="449"/>
      <c r="D2" s="449"/>
      <c r="E2" s="50" t="str">
        <f>+'2 CONTEXTO E IDENTIFICACIÓN'!D2</f>
        <v>VERSIÓN:</v>
      </c>
      <c r="F2" s="131" t="str">
        <f>+'2 CONTEXTO E IDENTIFICACIÓN'!E2</f>
        <v>12</v>
      </c>
      <c r="G2" s="77"/>
      <c r="H2" s="77"/>
      <c r="J2" s="243" t="str">
        <f>+'2 CONTEXTO E IDENTIFICACIÓN'!$E$5</f>
        <v>Vigencia del:</v>
      </c>
      <c r="K2" s="241">
        <f>+IF('2 CONTEXTO E IDENTIFICACIÓN'!$F$5="","",'2 CONTEXTO E IDENTIFICACIÓN'!$F$5)</f>
        <v>46024</v>
      </c>
      <c r="L2" s="242" t="s">
        <v>111</v>
      </c>
      <c r="M2" s="239">
        <f>+IF('2 CONTEXTO E IDENTIFICACIÓN'!$H$5="","",'2 CONTEXTO E IDENTIFICACIÓN'!$H$5)</f>
        <v>46387</v>
      </c>
      <c r="N2" s="78"/>
      <c r="O2" s="78"/>
      <c r="P2" s="77"/>
      <c r="AF2" s="76"/>
      <c r="AG2" s="76"/>
      <c r="AH2" s="76"/>
      <c r="AI2" s="76"/>
      <c r="AJ2" s="76"/>
    </row>
    <row r="3" spans="1:38" s="75" customFormat="1" x14ac:dyDescent="0.2">
      <c r="A3" s="79"/>
      <c r="B3" s="77"/>
      <c r="C3" s="77"/>
      <c r="D3" s="77"/>
      <c r="E3" s="244"/>
      <c r="F3" s="244"/>
      <c r="G3" s="77"/>
      <c r="H3" s="77"/>
      <c r="N3" s="78"/>
      <c r="O3" s="78"/>
      <c r="P3" s="77"/>
      <c r="AF3" s="76"/>
      <c r="AG3" s="76"/>
      <c r="AH3" s="76"/>
      <c r="AI3" s="76"/>
      <c r="AJ3" s="76"/>
    </row>
    <row r="4" spans="1:38" s="75" customFormat="1" ht="17.45" customHeight="1" x14ac:dyDescent="0.2">
      <c r="A4" s="19" t="s">
        <v>158</v>
      </c>
      <c r="B4" s="433" t="str">
        <f>+IF('2 CONTEXTO E IDENTIFICACIÓN'!$C$4="","",'2 CONTEXTO E IDENTIFICACIÓN'!$C$4)</f>
        <v>Beneficencia del Valle del Cauca</v>
      </c>
      <c r="C4" s="433"/>
      <c r="D4" s="433"/>
      <c r="E4" s="73"/>
      <c r="F4" s="244"/>
      <c r="G4" s="77"/>
      <c r="H4" s="77"/>
      <c r="I4" s="245"/>
      <c r="J4" s="245"/>
      <c r="K4" s="246"/>
      <c r="L4" s="246"/>
      <c r="M4" s="246"/>
      <c r="N4" s="78"/>
      <c r="O4" s="78"/>
      <c r="P4" s="77"/>
      <c r="AF4" s="76"/>
      <c r="AG4" s="76"/>
      <c r="AH4" s="76"/>
      <c r="AI4" s="76"/>
      <c r="AJ4" s="76"/>
    </row>
    <row r="5" spans="1:38" s="75" customFormat="1" ht="33" customHeight="1" x14ac:dyDescent="0.2">
      <c r="A5" s="19" t="s">
        <v>156</v>
      </c>
      <c r="B5" s="433" t="str">
        <f>+IF('2 CONTEXTO E IDENTIFICACIÓN'!$E$4="","",'2 CONTEXTO E IDENTIFICACIÓN'!$E$4)</f>
        <v>SEGUIMIENTO Y EVALUACIÓN</v>
      </c>
      <c r="C5" s="434"/>
      <c r="D5" s="434"/>
      <c r="E5" s="73"/>
      <c r="F5" s="244"/>
      <c r="G5" s="77"/>
      <c r="H5" s="77"/>
      <c r="I5" s="245"/>
      <c r="J5" s="245"/>
      <c r="K5" s="246"/>
      <c r="L5" s="246"/>
      <c r="M5" s="246"/>
      <c r="N5" s="78"/>
      <c r="O5" s="78"/>
      <c r="P5" s="77"/>
      <c r="AF5" s="76"/>
      <c r="AG5" s="76"/>
      <c r="AH5" s="76"/>
      <c r="AI5" s="76"/>
      <c r="AJ5" s="76"/>
    </row>
    <row r="6" spans="1:38" s="75" customFormat="1" ht="15" thickBot="1" x14ac:dyDescent="0.25">
      <c r="D6" s="73"/>
      <c r="E6" s="73"/>
      <c r="F6" s="133"/>
      <c r="AF6" s="76"/>
      <c r="AG6" s="76"/>
      <c r="AH6" s="76"/>
      <c r="AI6" s="76"/>
      <c r="AJ6" s="76"/>
    </row>
    <row r="7" spans="1:38" s="75" customFormat="1" ht="13.5" thickBot="1" x14ac:dyDescent="0.25">
      <c r="A7" s="506" t="s">
        <v>22</v>
      </c>
      <c r="B7" s="507"/>
      <c r="C7" s="507"/>
      <c r="D7" s="507"/>
      <c r="E7" s="507"/>
      <c r="F7" s="507"/>
      <c r="G7" s="508"/>
      <c r="I7" s="506" t="s">
        <v>23</v>
      </c>
      <c r="J7" s="507"/>
      <c r="K7" s="507"/>
      <c r="L7" s="507"/>
      <c r="M7" s="507"/>
      <c r="N7" s="507"/>
      <c r="O7" s="508"/>
      <c r="R7" s="80"/>
      <c r="S7" s="81"/>
      <c r="T7" s="441" t="s">
        <v>87</v>
      </c>
      <c r="U7" s="441"/>
      <c r="V7" s="441"/>
      <c r="W7" s="441"/>
      <c r="X7" s="442"/>
      <c r="AF7" s="76"/>
      <c r="AG7" s="76"/>
      <c r="AH7" s="76"/>
      <c r="AI7" s="76"/>
      <c r="AJ7" s="76"/>
    </row>
    <row r="8" spans="1:38" x14ac:dyDescent="0.25">
      <c r="A8" s="85"/>
      <c r="B8" s="86"/>
      <c r="C8" s="441" t="s">
        <v>87</v>
      </c>
      <c r="D8" s="441"/>
      <c r="E8" s="441"/>
      <c r="F8" s="441"/>
      <c r="G8" s="442"/>
      <c r="H8" s="84"/>
      <c r="I8" s="85"/>
      <c r="J8" s="86"/>
      <c r="K8" s="441" t="s">
        <v>87</v>
      </c>
      <c r="L8" s="441"/>
      <c r="M8" s="441"/>
      <c r="N8" s="441"/>
      <c r="O8" s="442"/>
      <c r="P8" s="84"/>
      <c r="R8" s="88"/>
      <c r="T8" s="89">
        <v>0.2</v>
      </c>
      <c r="U8" s="89">
        <v>0.4</v>
      </c>
      <c r="V8" s="89">
        <v>0.6</v>
      </c>
      <c r="W8" s="89">
        <v>0.8</v>
      </c>
      <c r="X8" s="90">
        <v>1</v>
      </c>
      <c r="Y8" s="91"/>
      <c r="Z8" s="91"/>
      <c r="AA8" s="91"/>
      <c r="AB8" s="91"/>
      <c r="AC8" s="91"/>
      <c r="AD8" s="91"/>
      <c r="AE8" s="91"/>
    </row>
    <row r="9" spans="1:38" x14ac:dyDescent="0.2">
      <c r="A9" s="88"/>
      <c r="B9" s="97"/>
      <c r="C9" s="98" t="s">
        <v>65</v>
      </c>
      <c r="D9" s="98" t="s">
        <v>7</v>
      </c>
      <c r="E9" s="98" t="s">
        <v>5</v>
      </c>
      <c r="F9" s="98" t="s">
        <v>6</v>
      </c>
      <c r="G9" s="99" t="s">
        <v>73</v>
      </c>
      <c r="H9" s="84"/>
      <c r="I9" s="88"/>
      <c r="J9" s="97"/>
      <c r="K9" s="98" t="s">
        <v>65</v>
      </c>
      <c r="L9" s="98" t="s">
        <v>7</v>
      </c>
      <c r="M9" s="98" t="s">
        <v>5</v>
      </c>
      <c r="N9" s="98" t="s">
        <v>6</v>
      </c>
      <c r="O9" s="99" t="s">
        <v>73</v>
      </c>
      <c r="P9" s="84"/>
      <c r="R9" s="88"/>
      <c r="S9" s="100"/>
      <c r="T9" s="101" t="s">
        <v>65</v>
      </c>
      <c r="U9" s="101" t="s">
        <v>7</v>
      </c>
      <c r="V9" s="101" t="s">
        <v>5</v>
      </c>
      <c r="W9" s="101" t="s">
        <v>6</v>
      </c>
      <c r="X9" s="102" t="s">
        <v>73</v>
      </c>
      <c r="AA9" s="91"/>
      <c r="AB9" s="91"/>
      <c r="AC9" s="103"/>
      <c r="AD9" s="103"/>
      <c r="AE9" s="103"/>
      <c r="AF9" s="103"/>
      <c r="AG9" s="103"/>
      <c r="AH9" s="103"/>
      <c r="AI9" s="103"/>
      <c r="AJ9" s="103"/>
      <c r="AK9" s="103"/>
      <c r="AL9" s="103"/>
    </row>
    <row r="10" spans="1:38" ht="55.5" customHeight="1" x14ac:dyDescent="0.2">
      <c r="A10" s="447" t="s">
        <v>54</v>
      </c>
      <c r="B10" s="98" t="s">
        <v>62</v>
      </c>
      <c r="C10" s="108" t="str">
        <f>+'4 MAPA CALOR INHERENTE'!I9</f>
        <v xml:space="preserve">                   </v>
      </c>
      <c r="D10" s="108" t="str">
        <f>+'4 MAPA CALOR INHERENTE'!J9</f>
        <v xml:space="preserve">                   </v>
      </c>
      <c r="E10" s="108" t="str">
        <f>+'4 MAPA CALOR INHERENTE'!K9</f>
        <v xml:space="preserve">                   </v>
      </c>
      <c r="F10" s="108" t="str">
        <f>+'4 MAPA CALOR INHERENTE'!L9</f>
        <v xml:space="preserve">                   </v>
      </c>
      <c r="G10" s="109" t="str">
        <f>+'4 MAPA CALOR INHERENTE'!M9</f>
        <v xml:space="preserve">                   </v>
      </c>
      <c r="H10" s="107"/>
      <c r="I10" s="447" t="s">
        <v>54</v>
      </c>
      <c r="J10" s="98" t="s">
        <v>62</v>
      </c>
      <c r="K10" s="108" t="str">
        <f>+'6 MAPA CALOR RESIDUAL'!K9</f>
        <v xml:space="preserve">                   </v>
      </c>
      <c r="L10" s="108" t="str">
        <f>+'6 MAPA CALOR RESIDUAL'!L9</f>
        <v xml:space="preserve">                   </v>
      </c>
      <c r="M10" s="108" t="str">
        <f>+'6 MAPA CALOR RESIDUAL'!M9</f>
        <v xml:space="preserve">                   </v>
      </c>
      <c r="N10" s="108" t="str">
        <f>+'6 MAPA CALOR RESIDUAL'!N9</f>
        <v xml:space="preserve">                   </v>
      </c>
      <c r="O10" s="109" t="str">
        <f>+'6 MAPA CALOR RESIDUAL'!O9</f>
        <v xml:space="preserve">                   </v>
      </c>
      <c r="P10" s="107"/>
      <c r="Q10" s="505" t="s">
        <v>54</v>
      </c>
      <c r="R10" s="110">
        <v>1</v>
      </c>
      <c r="S10" s="101" t="s">
        <v>62</v>
      </c>
      <c r="T10" s="108" t="s">
        <v>85</v>
      </c>
      <c r="U10" s="108" t="s">
        <v>85</v>
      </c>
      <c r="V10" s="108" t="s">
        <v>85</v>
      </c>
      <c r="W10" s="108" t="s">
        <v>85</v>
      </c>
      <c r="X10" s="109" t="s">
        <v>84</v>
      </c>
      <c r="AA10" s="91"/>
      <c r="AB10" s="91"/>
      <c r="AC10" s="103"/>
      <c r="AD10" s="103"/>
      <c r="AE10" s="103"/>
      <c r="AF10" s="111"/>
      <c r="AG10" s="111"/>
      <c r="AH10" s="111"/>
      <c r="AI10" s="111"/>
      <c r="AJ10" s="111"/>
      <c r="AK10" s="103"/>
      <c r="AL10" s="103"/>
    </row>
    <row r="11" spans="1:38" ht="55.5" customHeight="1" x14ac:dyDescent="0.2">
      <c r="A11" s="447"/>
      <c r="B11" s="98" t="s">
        <v>61</v>
      </c>
      <c r="C11" s="112" t="str">
        <f>+'4 MAPA CALOR INHERENTE'!I10</f>
        <v xml:space="preserve">                   </v>
      </c>
      <c r="D11" s="112" t="str">
        <f>+'4 MAPA CALOR INHERENTE'!J10</f>
        <v xml:space="preserve">                   </v>
      </c>
      <c r="E11" s="108" t="str">
        <f>+'4 MAPA CALOR INHERENTE'!K10</f>
        <v xml:space="preserve">                   </v>
      </c>
      <c r="F11" s="108" t="str">
        <f>+'4 MAPA CALOR INHERENTE'!L10</f>
        <v xml:space="preserve">                   </v>
      </c>
      <c r="G11" s="109" t="str">
        <f>+'4 MAPA CALOR INHERENTE'!M10</f>
        <v xml:space="preserve">                   </v>
      </c>
      <c r="H11" s="107"/>
      <c r="I11" s="447"/>
      <c r="J11" s="98" t="s">
        <v>61</v>
      </c>
      <c r="K11" s="112" t="str">
        <f>+'6 MAPA CALOR RESIDUAL'!K10</f>
        <v xml:space="preserve">                   </v>
      </c>
      <c r="L11" s="112" t="str">
        <f>+'6 MAPA CALOR RESIDUAL'!L10</f>
        <v xml:space="preserve">                   </v>
      </c>
      <c r="M11" s="108" t="str">
        <f>+'6 MAPA CALOR RESIDUAL'!M10</f>
        <v xml:space="preserve">                   </v>
      </c>
      <c r="N11" s="108" t="str">
        <f>+'6 MAPA CALOR RESIDUAL'!N10</f>
        <v xml:space="preserve">                   </v>
      </c>
      <c r="O11" s="109" t="str">
        <f>+'6 MAPA CALOR RESIDUAL'!O10</f>
        <v xml:space="preserve">                   </v>
      </c>
      <c r="P11" s="107"/>
      <c r="Q11" s="505"/>
      <c r="R11" s="110">
        <v>0.8</v>
      </c>
      <c r="S11" s="101" t="s">
        <v>61</v>
      </c>
      <c r="T11" s="112" t="s">
        <v>5</v>
      </c>
      <c r="U11" s="112" t="s">
        <v>5</v>
      </c>
      <c r="V11" s="108" t="s">
        <v>85</v>
      </c>
      <c r="W11" s="108" t="s">
        <v>85</v>
      </c>
      <c r="X11" s="109" t="s">
        <v>84</v>
      </c>
      <c r="AA11" s="91"/>
      <c r="AB11" s="91"/>
      <c r="AC11" s="103"/>
      <c r="AD11" s="113"/>
      <c r="AE11" s="114"/>
      <c r="AF11" s="111"/>
      <c r="AG11" s="111"/>
      <c r="AH11" s="111"/>
      <c r="AI11" s="111"/>
      <c r="AJ11" s="111"/>
      <c r="AK11" s="103"/>
      <c r="AL11" s="103"/>
    </row>
    <row r="12" spans="1:38" ht="55.5" customHeight="1" x14ac:dyDescent="0.2">
      <c r="A12" s="447"/>
      <c r="B12" s="98" t="s">
        <v>59</v>
      </c>
      <c r="C12" s="112" t="str">
        <f>+'4 MAPA CALOR INHERENTE'!I11</f>
        <v xml:space="preserve">                   </v>
      </c>
      <c r="D12" s="112" t="str">
        <f>+'4 MAPA CALOR INHERENTE'!J11</f>
        <v xml:space="preserve">                   </v>
      </c>
      <c r="E12" s="112" t="str">
        <f>+'4 MAPA CALOR INHERENTE'!K11</f>
        <v xml:space="preserve"> R2 R3                 </v>
      </c>
      <c r="F12" s="108" t="str">
        <f>+'4 MAPA CALOR INHERENTE'!L11</f>
        <v xml:space="preserve">R1   R4                </v>
      </c>
      <c r="G12" s="109" t="str">
        <f>+'4 MAPA CALOR INHERENTE'!M11</f>
        <v xml:space="preserve">                   </v>
      </c>
      <c r="H12" s="107"/>
      <c r="I12" s="447"/>
      <c r="J12" s="98" t="s">
        <v>59</v>
      </c>
      <c r="K12" s="112" t="str">
        <f>+'6 MAPA CALOR RESIDUAL'!K11</f>
        <v xml:space="preserve">                   </v>
      </c>
      <c r="L12" s="112" t="str">
        <f>+'6 MAPA CALOR RESIDUAL'!L11</f>
        <v xml:space="preserve">                   </v>
      </c>
      <c r="M12" s="112" t="str">
        <f>+'6 MAPA CALOR RESIDUAL'!M11</f>
        <v xml:space="preserve">                   </v>
      </c>
      <c r="N12" s="108" t="str">
        <f>+'6 MAPA CALOR RESIDUAL'!N11</f>
        <v xml:space="preserve">                   </v>
      </c>
      <c r="O12" s="109" t="str">
        <f>+'6 MAPA CALOR RESIDUAL'!O11</f>
        <v xml:space="preserve">                   </v>
      </c>
      <c r="P12" s="107"/>
      <c r="Q12" s="505"/>
      <c r="R12" s="110">
        <v>0.6</v>
      </c>
      <c r="S12" s="101" t="s">
        <v>59</v>
      </c>
      <c r="T12" s="112" t="s">
        <v>5</v>
      </c>
      <c r="U12" s="112" t="s">
        <v>5</v>
      </c>
      <c r="V12" s="112" t="s">
        <v>5</v>
      </c>
      <c r="W12" s="108" t="s">
        <v>85</v>
      </c>
      <c r="X12" s="109" t="s">
        <v>84</v>
      </c>
      <c r="AA12" s="91"/>
      <c r="AB12" s="91"/>
      <c r="AC12" s="103"/>
      <c r="AD12" s="113"/>
      <c r="AE12" s="114"/>
      <c r="AF12" s="111"/>
      <c r="AG12" s="111"/>
      <c r="AH12" s="111"/>
      <c r="AI12" s="111"/>
      <c r="AJ12" s="115"/>
      <c r="AK12" s="103"/>
      <c r="AL12" s="103"/>
    </row>
    <row r="13" spans="1:38" ht="55.5" customHeight="1" x14ac:dyDescent="0.2">
      <c r="A13" s="447"/>
      <c r="B13" s="98" t="s">
        <v>57</v>
      </c>
      <c r="C13" s="116" t="str">
        <f>+'4 MAPA CALOR INHERENTE'!I12</f>
        <v xml:space="preserve">                   </v>
      </c>
      <c r="D13" s="112" t="str">
        <f>+'4 MAPA CALOR INHERENTE'!J12</f>
        <v xml:space="preserve">                   </v>
      </c>
      <c r="E13" s="112" t="str">
        <f>+'4 MAPA CALOR INHERENTE'!K12</f>
        <v xml:space="preserve">                   </v>
      </c>
      <c r="F13" s="108" t="str">
        <f>+'4 MAPA CALOR INHERENTE'!L12</f>
        <v xml:space="preserve">                   </v>
      </c>
      <c r="G13" s="109" t="str">
        <f>+'4 MAPA CALOR INHERENTE'!M12</f>
        <v xml:space="preserve">                   </v>
      </c>
      <c r="H13" s="107"/>
      <c r="I13" s="447"/>
      <c r="J13" s="98" t="s">
        <v>57</v>
      </c>
      <c r="K13" s="116" t="str">
        <f>+'6 MAPA CALOR RESIDUAL'!K12</f>
        <v xml:space="preserve">                   </v>
      </c>
      <c r="L13" s="112" t="str">
        <f>+'6 MAPA CALOR RESIDUAL'!L12</f>
        <v xml:space="preserve">   R4                </v>
      </c>
      <c r="M13" s="112" t="str">
        <f>+'6 MAPA CALOR RESIDUAL'!M12</f>
        <v xml:space="preserve">R1                   </v>
      </c>
      <c r="N13" s="108" t="str">
        <f>+'6 MAPA CALOR RESIDUAL'!N12</f>
        <v xml:space="preserve">                   </v>
      </c>
      <c r="O13" s="109" t="str">
        <f>+'6 MAPA CALOR RESIDUAL'!O12</f>
        <v xml:space="preserve">                   </v>
      </c>
      <c r="P13" s="107"/>
      <c r="Q13" s="505"/>
      <c r="R13" s="110">
        <v>0.4</v>
      </c>
      <c r="S13" s="101" t="s">
        <v>57</v>
      </c>
      <c r="T13" s="116" t="s">
        <v>86</v>
      </c>
      <c r="U13" s="112" t="s">
        <v>5</v>
      </c>
      <c r="V13" s="112" t="s">
        <v>5</v>
      </c>
      <c r="W13" s="108" t="s">
        <v>85</v>
      </c>
      <c r="X13" s="109" t="s">
        <v>84</v>
      </c>
      <c r="AA13" s="91"/>
      <c r="AB13" s="91"/>
      <c r="AC13" s="103"/>
      <c r="AD13" s="113"/>
      <c r="AE13" s="114"/>
      <c r="AF13" s="111"/>
      <c r="AG13" s="111"/>
      <c r="AH13" s="111"/>
      <c r="AI13" s="115"/>
      <c r="AJ13" s="111"/>
      <c r="AK13" s="103"/>
      <c r="AL13" s="103"/>
    </row>
    <row r="14" spans="1:38" ht="55.5" customHeight="1" thickBot="1" x14ac:dyDescent="0.25">
      <c r="A14" s="448"/>
      <c r="B14" s="117" t="s">
        <v>55</v>
      </c>
      <c r="C14" s="118" t="str">
        <f>+'4 MAPA CALOR INHERENTE'!I13</f>
        <v xml:space="preserve">                   </v>
      </c>
      <c r="D14" s="118" t="str">
        <f>+'4 MAPA CALOR INHERENTE'!J13</f>
        <v xml:space="preserve">                   </v>
      </c>
      <c r="E14" s="119" t="str">
        <f>+'4 MAPA CALOR INHERENTE'!K13</f>
        <v xml:space="preserve">                   </v>
      </c>
      <c r="F14" s="120" t="str">
        <f>+'4 MAPA CALOR INHERENTE'!L13</f>
        <v xml:space="preserve">                   </v>
      </c>
      <c r="G14" s="121" t="str">
        <f>+'4 MAPA CALOR INHERENTE'!M13</f>
        <v xml:space="preserve">                   </v>
      </c>
      <c r="H14" s="107"/>
      <c r="I14" s="448"/>
      <c r="J14" s="117" t="s">
        <v>55</v>
      </c>
      <c r="K14" s="118" t="str">
        <f>+'6 MAPA CALOR RESIDUAL'!K13</f>
        <v xml:space="preserve">                   </v>
      </c>
      <c r="L14" s="118" t="str">
        <f>+'6 MAPA CALOR RESIDUAL'!L13</f>
        <v xml:space="preserve">                   </v>
      </c>
      <c r="M14" s="119" t="str">
        <f>+'6 MAPA CALOR RESIDUAL'!M13</f>
        <v xml:space="preserve"> R2 R3                 </v>
      </c>
      <c r="N14" s="120" t="str">
        <f>+'6 MAPA CALOR RESIDUAL'!N13</f>
        <v xml:space="preserve">                   </v>
      </c>
      <c r="O14" s="121" t="str">
        <f>+'6 MAPA CALOR RESIDUAL'!O13</f>
        <v xml:space="preserve">                   </v>
      </c>
      <c r="P14" s="107"/>
      <c r="Q14" s="505"/>
      <c r="R14" s="122">
        <v>0.2</v>
      </c>
      <c r="S14" s="123" t="s">
        <v>55</v>
      </c>
      <c r="T14" s="118" t="s">
        <v>86</v>
      </c>
      <c r="U14" s="118" t="s">
        <v>86</v>
      </c>
      <c r="V14" s="119" t="s">
        <v>5</v>
      </c>
      <c r="W14" s="120" t="s">
        <v>85</v>
      </c>
      <c r="X14" s="121" t="s">
        <v>84</v>
      </c>
      <c r="AA14" s="91"/>
      <c r="AB14" s="91"/>
      <c r="AC14" s="103"/>
      <c r="AD14" s="113"/>
      <c r="AE14" s="114"/>
      <c r="AF14" s="111"/>
      <c r="AG14" s="111"/>
      <c r="AH14" s="111"/>
      <c r="AI14" s="124"/>
      <c r="AJ14" s="111"/>
      <c r="AK14" s="103"/>
      <c r="AL14" s="103"/>
    </row>
    <row r="15" spans="1:38" x14ac:dyDescent="0.2">
      <c r="A15" s="92"/>
      <c r="B15" s="107"/>
      <c r="C15" s="209"/>
      <c r="D15" s="210"/>
      <c r="E15" s="211"/>
      <c r="F15" s="211"/>
      <c r="G15" s="107"/>
      <c r="H15" s="107"/>
      <c r="I15" s="107"/>
      <c r="J15" s="107"/>
      <c r="K15" s="107"/>
      <c r="L15" s="107"/>
      <c r="M15" s="107"/>
      <c r="N15" s="107"/>
      <c r="O15" s="107"/>
      <c r="P15" s="107"/>
      <c r="AA15" s="91"/>
      <c r="AB15" s="91"/>
      <c r="AC15" s="103"/>
      <c r="AD15" s="113"/>
      <c r="AE15" s="114"/>
      <c r="AF15" s="111"/>
      <c r="AG15" s="111"/>
      <c r="AH15" s="111"/>
      <c r="AI15" s="111"/>
      <c r="AJ15" s="111"/>
      <c r="AK15" s="103"/>
      <c r="AL15" s="103"/>
    </row>
    <row r="16" spans="1:38" ht="25.5" x14ac:dyDescent="0.2">
      <c r="A16" s="92"/>
      <c r="B16" s="107"/>
      <c r="C16" s="209"/>
      <c r="D16" s="210"/>
      <c r="E16" s="211"/>
      <c r="F16" s="211"/>
      <c r="G16" s="107"/>
      <c r="H16" s="107"/>
      <c r="I16" s="107"/>
      <c r="J16" s="107"/>
      <c r="K16" s="107"/>
      <c r="L16" s="107"/>
      <c r="M16" s="107"/>
      <c r="N16" s="107"/>
      <c r="O16" s="107"/>
      <c r="P16" s="107"/>
      <c r="T16" s="95" t="s">
        <v>88</v>
      </c>
      <c r="V16" s="91"/>
      <c r="W16" s="91"/>
      <c r="X16" s="91"/>
      <c r="Y16" s="91"/>
      <c r="Z16" s="91"/>
      <c r="AA16" s="91"/>
      <c r="AB16" s="91"/>
      <c r="AC16" s="103"/>
      <c r="AD16" s="113"/>
      <c r="AE16" s="103"/>
      <c r="AF16" s="114"/>
      <c r="AG16" s="114"/>
      <c r="AH16" s="114"/>
      <c r="AI16" s="114"/>
      <c r="AJ16" s="114"/>
      <c r="AK16" s="103"/>
      <c r="AL16" s="103"/>
    </row>
    <row r="17" spans="1:38" x14ac:dyDescent="0.2">
      <c r="A17" s="92"/>
      <c r="B17" s="107"/>
      <c r="C17" s="209"/>
      <c r="D17" s="210"/>
      <c r="E17" s="211"/>
      <c r="F17" s="211"/>
      <c r="G17" s="107"/>
      <c r="H17" s="107"/>
      <c r="I17" s="107"/>
      <c r="J17" s="107"/>
      <c r="K17" s="107"/>
      <c r="L17" s="107"/>
      <c r="M17" s="107"/>
      <c r="N17" s="107"/>
      <c r="O17" s="107"/>
      <c r="P17" s="107"/>
      <c r="T17" s="125" t="s">
        <v>84</v>
      </c>
      <c r="V17" s="91"/>
      <c r="W17" s="91"/>
      <c r="X17" s="91"/>
      <c r="Y17" s="91"/>
      <c r="Z17" s="91"/>
      <c r="AA17" s="91"/>
      <c r="AB17" s="91"/>
      <c r="AC17" s="103"/>
      <c r="AD17" s="103"/>
      <c r="AE17" s="103"/>
      <c r="AF17" s="111"/>
      <c r="AG17" s="111"/>
      <c r="AH17" s="111"/>
      <c r="AI17" s="111"/>
      <c r="AJ17" s="111"/>
      <c r="AK17" s="103"/>
      <c r="AL17" s="103"/>
    </row>
    <row r="18" spans="1:38" x14ac:dyDescent="0.2">
      <c r="A18" s="92"/>
      <c r="B18" s="107"/>
      <c r="C18" s="209"/>
      <c r="D18" s="210"/>
      <c r="E18" s="211"/>
      <c r="F18" s="211"/>
      <c r="G18" s="107"/>
      <c r="H18" s="107"/>
      <c r="I18" s="107"/>
      <c r="J18" s="107"/>
      <c r="K18" s="107"/>
      <c r="L18" s="107"/>
      <c r="M18" s="107"/>
      <c r="N18" s="107"/>
      <c r="O18" s="107"/>
      <c r="P18" s="107"/>
      <c r="T18" s="108" t="s">
        <v>85</v>
      </c>
      <c r="U18" s="91"/>
      <c r="V18" s="91"/>
      <c r="W18" s="91"/>
      <c r="X18" s="91"/>
      <c r="Y18" s="91"/>
      <c r="Z18" s="91"/>
      <c r="AA18" s="91"/>
      <c r="AB18" s="91"/>
      <c r="AC18" s="103"/>
      <c r="AD18" s="103"/>
      <c r="AE18" s="103"/>
      <c r="AF18" s="111"/>
      <c r="AG18" s="111"/>
      <c r="AH18" s="111"/>
      <c r="AI18" s="111"/>
      <c r="AJ18" s="111"/>
      <c r="AK18" s="103"/>
      <c r="AL18" s="103"/>
    </row>
    <row r="19" spans="1:38" x14ac:dyDescent="0.2">
      <c r="A19" s="92"/>
      <c r="B19" s="107"/>
      <c r="C19" s="209"/>
      <c r="D19" s="210"/>
      <c r="E19" s="211"/>
      <c r="F19" s="211"/>
      <c r="G19" s="107"/>
      <c r="H19" s="107"/>
      <c r="I19" s="107"/>
      <c r="J19" s="107"/>
      <c r="K19" s="107"/>
      <c r="L19" s="107"/>
      <c r="M19" s="107"/>
      <c r="N19" s="107"/>
      <c r="O19" s="107"/>
      <c r="P19" s="107"/>
      <c r="S19" s="126"/>
      <c r="T19" s="112" t="s">
        <v>5</v>
      </c>
      <c r="U19" s="126"/>
      <c r="V19" s="126"/>
      <c r="W19" s="126"/>
      <c r="X19" s="126"/>
      <c r="Y19" s="126"/>
      <c r="Z19" s="126"/>
      <c r="AA19" s="126"/>
      <c r="AB19" s="126"/>
      <c r="AC19" s="103"/>
      <c r="AD19" s="103"/>
      <c r="AE19" s="127"/>
      <c r="AF19" s="127"/>
      <c r="AG19" s="127"/>
      <c r="AH19" s="127"/>
      <c r="AI19" s="127"/>
      <c r="AJ19" s="127"/>
      <c r="AK19" s="103"/>
      <c r="AL19" s="103"/>
    </row>
    <row r="20" spans="1:38" x14ac:dyDescent="0.2">
      <c r="A20" s="92"/>
      <c r="B20" s="107"/>
      <c r="C20" s="209"/>
      <c r="D20" s="210"/>
      <c r="E20" s="211"/>
      <c r="F20" s="211"/>
      <c r="G20" s="107"/>
      <c r="H20" s="107"/>
      <c r="I20" s="107"/>
      <c r="J20" s="107"/>
      <c r="K20" s="107"/>
      <c r="L20" s="107"/>
      <c r="M20" s="107"/>
      <c r="N20" s="107"/>
      <c r="O20" s="107"/>
      <c r="P20" s="107"/>
      <c r="S20" s="126"/>
      <c r="T20" s="116" t="s">
        <v>86</v>
      </c>
      <c r="AA20" s="126"/>
      <c r="AB20" s="126"/>
      <c r="AC20" s="103"/>
      <c r="AD20" s="103"/>
      <c r="AE20" s="103"/>
      <c r="AF20" s="111"/>
      <c r="AG20" s="111"/>
      <c r="AH20" s="111"/>
      <c r="AI20" s="111"/>
      <c r="AJ20" s="111"/>
      <c r="AK20" s="103"/>
      <c r="AL20" s="103"/>
    </row>
    <row r="21" spans="1:38" x14ac:dyDescent="0.2">
      <c r="A21" s="92"/>
      <c r="B21" s="107"/>
      <c r="C21" s="209"/>
      <c r="D21" s="210"/>
      <c r="E21" s="211"/>
      <c r="F21" s="211"/>
      <c r="G21" s="107"/>
      <c r="H21" s="107"/>
      <c r="I21" s="107"/>
      <c r="J21" s="107"/>
      <c r="K21" s="107"/>
      <c r="L21" s="107"/>
      <c r="M21" s="107"/>
      <c r="N21" s="107"/>
      <c r="O21" s="107"/>
      <c r="P21" s="107"/>
      <c r="Q21" s="128"/>
      <c r="R21" s="128"/>
      <c r="S21" s="126"/>
      <c r="AA21" s="126"/>
      <c r="AB21" s="126"/>
      <c r="AC21" s="103"/>
      <c r="AD21" s="103"/>
      <c r="AE21" s="103"/>
      <c r="AF21" s="111"/>
      <c r="AG21" s="111"/>
      <c r="AH21" s="111"/>
      <c r="AI21" s="111"/>
      <c r="AJ21" s="111"/>
      <c r="AK21" s="103"/>
      <c r="AL21" s="103"/>
    </row>
    <row r="22" spans="1:38" x14ac:dyDescent="0.2">
      <c r="A22" s="92"/>
      <c r="B22" s="107"/>
      <c r="C22" s="209"/>
      <c r="D22" s="210"/>
      <c r="E22" s="211"/>
      <c r="F22" s="211"/>
      <c r="G22" s="107"/>
      <c r="H22" s="107"/>
      <c r="I22" s="107"/>
      <c r="J22" s="107"/>
      <c r="K22" s="107"/>
      <c r="L22" s="107"/>
      <c r="M22" s="107"/>
      <c r="N22" s="107"/>
      <c r="O22" s="107"/>
      <c r="P22" s="107"/>
      <c r="Q22" s="128"/>
      <c r="R22" s="128"/>
      <c r="S22" s="129"/>
      <c r="AA22" s="126"/>
      <c r="AB22" s="126"/>
      <c r="AC22" s="103"/>
      <c r="AD22" s="124"/>
      <c r="AE22" s="124"/>
      <c r="AF22" s="124"/>
      <c r="AG22" s="124"/>
      <c r="AH22" s="124"/>
      <c r="AI22" s="124"/>
      <c r="AJ22" s="111"/>
      <c r="AK22" s="103"/>
      <c r="AL22" s="103"/>
    </row>
    <row r="23" spans="1:38" x14ac:dyDescent="0.2">
      <c r="A23" s="92"/>
      <c r="B23" s="107"/>
      <c r="C23" s="209"/>
      <c r="D23" s="210"/>
      <c r="E23" s="211"/>
      <c r="F23" s="211"/>
      <c r="G23" s="107"/>
      <c r="H23" s="107"/>
      <c r="I23" s="107"/>
      <c r="J23" s="107"/>
      <c r="K23" s="107"/>
      <c r="L23" s="107"/>
      <c r="M23" s="107"/>
      <c r="N23" s="107"/>
      <c r="O23" s="107"/>
      <c r="P23" s="107"/>
      <c r="Q23" s="128"/>
      <c r="R23" s="128"/>
      <c r="AC23" s="103"/>
      <c r="AD23" s="130"/>
      <c r="AE23" s="130"/>
      <c r="AF23" s="130"/>
      <c r="AG23" s="130"/>
      <c r="AH23" s="130"/>
      <c r="AI23" s="130"/>
      <c r="AJ23" s="111"/>
      <c r="AK23" s="103"/>
      <c r="AL23" s="103"/>
    </row>
    <row r="24" spans="1:38" x14ac:dyDescent="0.2">
      <c r="A24" s="92"/>
      <c r="B24" s="107"/>
      <c r="C24" s="209"/>
      <c r="D24" s="210"/>
      <c r="E24" s="211"/>
      <c r="F24" s="211"/>
      <c r="G24" s="107"/>
      <c r="H24" s="107"/>
      <c r="I24" s="107"/>
      <c r="J24" s="107"/>
      <c r="K24" s="107"/>
      <c r="L24" s="107"/>
      <c r="M24" s="107"/>
      <c r="N24" s="107"/>
      <c r="O24" s="107"/>
      <c r="P24" s="107"/>
      <c r="Q24" s="128"/>
      <c r="R24" s="128"/>
      <c r="AC24" s="103"/>
      <c r="AD24" s="124"/>
      <c r="AE24" s="124"/>
      <c r="AF24" s="124"/>
      <c r="AG24" s="124"/>
      <c r="AH24" s="124"/>
      <c r="AI24" s="124"/>
      <c r="AJ24" s="111"/>
      <c r="AK24" s="103"/>
      <c r="AL24" s="103"/>
    </row>
    <row r="25" spans="1:38" x14ac:dyDescent="0.2">
      <c r="A25" s="92"/>
      <c r="B25" s="107"/>
      <c r="C25" s="209"/>
      <c r="D25" s="210"/>
      <c r="E25" s="211"/>
      <c r="F25" s="211"/>
      <c r="G25" s="107"/>
      <c r="H25" s="107"/>
      <c r="I25" s="107"/>
      <c r="J25" s="107"/>
      <c r="K25" s="107"/>
      <c r="L25" s="107"/>
      <c r="M25" s="107"/>
      <c r="N25" s="107"/>
      <c r="O25" s="107"/>
      <c r="P25" s="107"/>
      <c r="AC25" s="103"/>
      <c r="AD25" s="124"/>
      <c r="AE25" s="124"/>
      <c r="AF25" s="124"/>
      <c r="AG25" s="124"/>
      <c r="AH25" s="124"/>
      <c r="AI25" s="124"/>
      <c r="AJ25" s="111"/>
      <c r="AK25" s="103"/>
      <c r="AL25" s="103"/>
    </row>
    <row r="26" spans="1:38" x14ac:dyDescent="0.25">
      <c r="A26" s="92"/>
      <c r="B26" s="107"/>
      <c r="C26" s="209"/>
      <c r="D26" s="210"/>
      <c r="E26" s="211"/>
      <c r="F26" s="211"/>
      <c r="G26" s="107"/>
      <c r="H26" s="107"/>
      <c r="I26" s="107"/>
      <c r="J26" s="107"/>
      <c r="K26" s="107"/>
      <c r="L26" s="107"/>
      <c r="M26" s="107"/>
      <c r="N26" s="107"/>
      <c r="O26" s="107"/>
      <c r="P26" s="107"/>
    </row>
    <row r="27" spans="1:38" x14ac:dyDescent="0.25">
      <c r="A27" s="92"/>
      <c r="B27" s="107"/>
      <c r="C27" s="209"/>
      <c r="D27" s="210"/>
      <c r="E27" s="211"/>
      <c r="F27" s="211"/>
      <c r="G27" s="107"/>
      <c r="H27" s="107"/>
      <c r="I27" s="107"/>
      <c r="J27" s="107"/>
      <c r="K27" s="107"/>
      <c r="L27" s="107"/>
      <c r="M27" s="107"/>
      <c r="N27" s="107"/>
      <c r="O27" s="107"/>
      <c r="P27" s="107"/>
    </row>
    <row r="28" spans="1:38" x14ac:dyDescent="0.25">
      <c r="A28" s="92"/>
      <c r="B28" s="107"/>
      <c r="C28" s="209"/>
      <c r="D28" s="210"/>
      <c r="E28" s="211"/>
      <c r="F28" s="211"/>
      <c r="G28" s="107"/>
      <c r="H28" s="107"/>
      <c r="I28" s="107"/>
      <c r="J28" s="107"/>
      <c r="K28" s="107"/>
      <c r="L28" s="107"/>
      <c r="M28" s="107"/>
      <c r="N28" s="107"/>
      <c r="O28" s="107"/>
      <c r="P28" s="107"/>
    </row>
    <row r="29" spans="1:38" x14ac:dyDescent="0.25">
      <c r="A29" s="92"/>
      <c r="B29" s="107"/>
      <c r="C29" s="209"/>
      <c r="D29" s="210"/>
      <c r="E29" s="211"/>
      <c r="F29" s="211"/>
      <c r="G29" s="107"/>
      <c r="H29" s="107"/>
      <c r="I29" s="107"/>
      <c r="J29" s="107"/>
      <c r="K29" s="107"/>
      <c r="L29" s="107"/>
      <c r="M29" s="107"/>
      <c r="N29" s="107"/>
      <c r="O29" s="107"/>
      <c r="P29" s="107"/>
    </row>
    <row r="30" spans="1:38" ht="14.45" customHeight="1" x14ac:dyDescent="0.25">
      <c r="B30" s="87"/>
      <c r="D30" s="87"/>
      <c r="G30" s="87"/>
      <c r="H30" s="87"/>
      <c r="I30" s="87"/>
      <c r="J30" s="87"/>
      <c r="K30" s="87"/>
      <c r="L30" s="87"/>
      <c r="M30" s="87"/>
      <c r="N30" s="87"/>
      <c r="O30" s="87"/>
      <c r="P30" s="87"/>
      <c r="AA30" s="92"/>
      <c r="AB30" s="92"/>
      <c r="AC30" s="92"/>
      <c r="AD30" s="92"/>
      <c r="AE30" s="92"/>
      <c r="AF30" s="87"/>
      <c r="AG30" s="87"/>
      <c r="AH30" s="87"/>
      <c r="AI30" s="87"/>
      <c r="AJ30" s="87"/>
    </row>
    <row r="31" spans="1:38" ht="39" customHeight="1" x14ac:dyDescent="0.25">
      <c r="B31" s="87"/>
      <c r="D31" s="87"/>
      <c r="G31" s="87"/>
      <c r="H31" s="87"/>
      <c r="I31" s="87"/>
      <c r="J31" s="87"/>
      <c r="K31" s="87"/>
      <c r="L31" s="87"/>
      <c r="M31" s="87"/>
      <c r="N31" s="87"/>
      <c r="O31" s="87"/>
      <c r="P31" s="87"/>
      <c r="AA31" s="92"/>
      <c r="AB31" s="92"/>
      <c r="AC31" s="92"/>
      <c r="AD31" s="92"/>
      <c r="AE31" s="92"/>
      <c r="AF31" s="87"/>
      <c r="AG31" s="87"/>
      <c r="AH31" s="87"/>
      <c r="AI31" s="87"/>
      <c r="AJ31" s="87"/>
    </row>
    <row r="32" spans="1:38" ht="19.5" customHeight="1" x14ac:dyDescent="0.25">
      <c r="B32" s="87"/>
      <c r="D32" s="87"/>
      <c r="G32" s="87"/>
      <c r="H32" s="87"/>
      <c r="I32" s="87"/>
      <c r="J32" s="87"/>
      <c r="K32" s="87"/>
      <c r="L32" s="87"/>
      <c r="M32" s="87"/>
      <c r="N32" s="87"/>
      <c r="O32" s="87"/>
      <c r="P32" s="87"/>
      <c r="AA32" s="92"/>
      <c r="AB32" s="92"/>
      <c r="AC32" s="92"/>
      <c r="AD32" s="92"/>
      <c r="AE32" s="92"/>
      <c r="AF32" s="87"/>
      <c r="AG32" s="87"/>
      <c r="AH32" s="87"/>
      <c r="AI32" s="87"/>
      <c r="AJ32" s="87"/>
    </row>
    <row r="33" spans="3:31" s="87" customFormat="1" ht="19.5" customHeight="1" x14ac:dyDescent="0.25">
      <c r="C33" s="92"/>
      <c r="E33" s="137"/>
      <c r="F33" s="137"/>
      <c r="AA33" s="92"/>
      <c r="AB33" s="92"/>
      <c r="AC33" s="92"/>
      <c r="AD33" s="92"/>
      <c r="AE33" s="92"/>
    </row>
    <row r="34" spans="3:31" s="87" customFormat="1" ht="19.5" customHeight="1" x14ac:dyDescent="0.25">
      <c r="C34" s="92"/>
      <c r="E34" s="137"/>
      <c r="F34" s="137"/>
      <c r="AA34" s="92"/>
      <c r="AB34" s="92"/>
      <c r="AC34" s="92"/>
      <c r="AD34" s="92"/>
      <c r="AE34" s="92"/>
    </row>
    <row r="35" spans="3:31" s="87" customFormat="1" ht="19.5" customHeight="1" x14ac:dyDescent="0.25">
      <c r="C35" s="92"/>
      <c r="E35" s="137"/>
      <c r="F35" s="137"/>
      <c r="AA35" s="92"/>
      <c r="AB35" s="92"/>
      <c r="AC35" s="92"/>
      <c r="AD35" s="92"/>
      <c r="AE35" s="92"/>
    </row>
    <row r="36" spans="3:31" s="87" customFormat="1" ht="19.5" customHeight="1" x14ac:dyDescent="0.25">
      <c r="C36" s="92"/>
      <c r="E36" s="137"/>
      <c r="F36" s="137"/>
      <c r="AA36" s="92"/>
      <c r="AB36" s="92"/>
      <c r="AC36" s="92"/>
      <c r="AD36" s="92"/>
      <c r="AE36" s="92"/>
    </row>
  </sheetData>
  <sheetProtection sheet="1" formatCells="0" formatColumns="0" formatRows="0" sort="0" autoFilter="0" pivotTables="0"/>
  <autoFilter ref="A9:AL9" xr:uid="{00000000-0009-0000-0000-000006000000}">
    <filterColumn colId="29" showButton="0"/>
    <filterColumn colId="30" showButton="0"/>
    <filterColumn colId="31" showButton="0"/>
    <filterColumn colId="32" showButton="0"/>
    <filterColumn colId="33" showButton="0"/>
    <filterColumn colId="34" showButton="0"/>
  </autoFilter>
  <dataConsolidate/>
  <mergeCells count="12">
    <mergeCell ref="I10:I14"/>
    <mergeCell ref="Q10:Q14"/>
    <mergeCell ref="A7:G7"/>
    <mergeCell ref="C8:G8"/>
    <mergeCell ref="A10:A14"/>
    <mergeCell ref="B1:D2"/>
    <mergeCell ref="A1:A2"/>
    <mergeCell ref="I7:O7"/>
    <mergeCell ref="T7:X7"/>
    <mergeCell ref="K8:O8"/>
    <mergeCell ref="B4:D4"/>
    <mergeCell ref="B5:D5"/>
  </mergeCells>
  <conditionalFormatting sqref="D15:E29">
    <cfRule type="cellIs" dxfId="45" priority="1" operator="equal">
      <formula>$S$14</formula>
    </cfRule>
    <cfRule type="cellIs" dxfId="44" priority="2" operator="equal">
      <formula>$S$13</formula>
    </cfRule>
    <cfRule type="cellIs" dxfId="43" priority="3" operator="equal">
      <formula>$S$12</formula>
    </cfRule>
    <cfRule type="cellIs" dxfId="42" priority="4" operator="equal">
      <formula>$S$11</formula>
    </cfRule>
    <cfRule type="cellIs" dxfId="41" priority="5" operator="equal">
      <formula>$S$10</formula>
    </cfRule>
  </conditionalFormatting>
  <conditionalFormatting sqref="F15:F29">
    <cfRule type="cellIs" dxfId="40" priority="6" operator="equal">
      <formula>$T$9</formula>
    </cfRule>
    <cfRule type="cellIs" dxfId="39" priority="7" operator="equal">
      <formula>$U$9</formula>
    </cfRule>
    <cfRule type="cellIs" dxfId="38" priority="8" operator="equal">
      <formula>$V$9</formula>
    </cfRule>
    <cfRule type="cellIs" dxfId="37" priority="9" operator="equal">
      <formula>$W$9</formula>
    </cfRule>
    <cfRule type="cellIs" dxfId="36" priority="10" operator="equal">
      <formula>$X$9</formula>
    </cfRule>
  </conditionalFormatting>
  <conditionalFormatting sqref="G15:G29">
    <cfRule type="cellIs" dxfId="35" priority="16" operator="equal">
      <formula>$T$17</formula>
    </cfRule>
    <cfRule type="cellIs" dxfId="34" priority="17" operator="equal">
      <formula>$T$18</formula>
    </cfRule>
    <cfRule type="cellIs" dxfId="33" priority="18" operator="equal">
      <formula>$T$19</formula>
    </cfRule>
    <cfRule type="cellIs" dxfId="32" priority="19" operator="equal">
      <formula>$T$20</formula>
    </cfRule>
  </conditionalFormatting>
  <dataValidations count="3">
    <dataValidation type="list" allowBlank="1" showInputMessage="1" showErrorMessage="1" sqref="JD10:JJ17" xr:uid="{00000000-0002-0000-06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9" xr:uid="{00000000-0002-0000-0600-000001000000}"/>
    <dataValidation allowBlank="1" showInputMessage="1" showErrorMessage="1" prompt="Es la materialización del riesgo y las consecuencias de su aparición. Su escala es: 5 bajo impacto, 10 medio, 20 alto impacto._x000a_" sqref="JD9:JJ9" xr:uid="{00000000-0002-0000-06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35"/>
  <sheetViews>
    <sheetView showGridLines="0" tabSelected="1" zoomScale="70" zoomScaleNormal="70" workbookViewId="0">
      <pane xSplit="1" ySplit="8" topLeftCell="B9" activePane="bottomRight" state="frozen"/>
      <selection pane="topRight" activeCell="B1" sqref="B1"/>
      <selection pane="bottomLeft" activeCell="A7" sqref="A7"/>
      <selection pane="bottomRight" activeCell="B9" sqref="B9"/>
    </sheetView>
  </sheetViews>
  <sheetFormatPr baseColWidth="10" defaultColWidth="14.28515625" defaultRowHeight="12.75" x14ac:dyDescent="0.25"/>
  <cols>
    <col min="1" max="1" width="25.42578125" style="87" customWidth="1"/>
    <col min="2" max="2" width="25.140625" style="92" customWidth="1"/>
    <col min="3" max="4" width="14.140625" style="92" customWidth="1"/>
    <col min="5" max="5" width="16.42578125" style="137" customWidth="1"/>
    <col min="6" max="6" width="16.85546875" style="137" customWidth="1"/>
    <col min="7" max="7" width="12.5703125" style="92" customWidth="1"/>
    <col min="8" max="8" width="15.42578125" style="92" customWidth="1"/>
    <col min="9" max="9" width="13" style="92" customWidth="1"/>
    <col min="10" max="10" width="16.42578125" style="137" customWidth="1"/>
    <col min="11" max="11" width="10.140625" style="137" customWidth="1"/>
    <col min="12" max="12" width="12.7109375" style="92" customWidth="1"/>
    <col min="13" max="13" width="16.85546875" style="92" customWidth="1"/>
    <col min="14" max="14" width="15.5703125" style="92" customWidth="1"/>
    <col min="15" max="16" width="16.5703125" style="92" customWidth="1"/>
    <col min="17" max="17" width="39.42578125" style="92" customWidth="1"/>
    <col min="18" max="18" width="20.85546875" style="92" customWidth="1"/>
    <col min="19" max="19" width="10.7109375" style="143" customWidth="1"/>
    <col min="20" max="20" width="13.5703125" style="143" customWidth="1"/>
    <col min="21" max="21" width="43" style="92" customWidth="1"/>
    <col min="22" max="22" width="43.28515625" style="92" customWidth="1"/>
    <col min="23" max="23" width="43.42578125" style="92" customWidth="1"/>
    <col min="24" max="25" width="30.7109375" style="92" customWidth="1"/>
    <col min="26" max="26" width="18" style="92" customWidth="1"/>
    <col min="27" max="28" width="15.42578125" style="92" customWidth="1"/>
    <col min="29" max="29" width="4.85546875" style="87" customWidth="1"/>
    <col min="30" max="30" width="5.42578125" style="87" bestFit="1" customWidth="1"/>
    <col min="31" max="32" width="14" style="87" customWidth="1"/>
    <col min="33" max="33" width="18.5703125" style="87" customWidth="1"/>
    <col min="34" max="34" width="19.5703125" style="87" customWidth="1"/>
    <col min="35" max="36" width="14" style="87" customWidth="1"/>
    <col min="37" max="41" width="11.42578125" style="87" customWidth="1"/>
    <col min="42" max="42" width="5.5703125" style="87" bestFit="1" customWidth="1"/>
    <col min="43" max="43" width="26.85546875" style="87" customWidth="1"/>
    <col min="44" max="48" width="22.85546875" style="92" customWidth="1"/>
    <col min="49" max="49" width="23.42578125" style="87" customWidth="1"/>
    <col min="50" max="277" width="11.42578125" style="87" customWidth="1"/>
    <col min="278" max="278" width="12.7109375" style="87" customWidth="1"/>
    <col min="279" max="279" width="47" style="87" customWidth="1"/>
    <col min="280" max="280" width="35" style="87" customWidth="1"/>
    <col min="281" max="16384" width="14.28515625" style="87"/>
  </cols>
  <sheetData>
    <row r="1" spans="1:50" s="75" customFormat="1" ht="36" customHeight="1" x14ac:dyDescent="0.2">
      <c r="A1" s="443"/>
      <c r="B1" s="449" t="str">
        <f>+'2 CONTEXTO E IDENTIFICACIÓN'!C1</f>
        <v>MAPA DE RIESGOS</v>
      </c>
      <c r="C1" s="50" t="str">
        <f>+'2 CONTEXTO E IDENTIFICACIÓN'!D1</f>
        <v>CÓDIGO:</v>
      </c>
      <c r="D1" s="131" t="str">
        <f>+'2 CONTEXTO E IDENTIFICACIÓN'!E1</f>
        <v>SE-FO-007</v>
      </c>
      <c r="E1" s="132"/>
      <c r="F1" s="240" t="str">
        <f>+'2 CONTEXTO E IDENTIFICACIÓN'!$G$4</f>
        <v>Elaboración o Actualización:</v>
      </c>
      <c r="G1" s="258">
        <f>+IF('2 CONTEXTO E IDENTIFICACIÓN'!$H$4="","",'2 CONTEXTO E IDENTIFICACIÓN'!$H$4)</f>
        <v>45825</v>
      </c>
      <c r="H1" s="20"/>
      <c r="I1" s="20"/>
      <c r="U1" s="138"/>
      <c r="V1" s="138"/>
      <c r="AR1" s="76"/>
      <c r="AS1" s="76"/>
      <c r="AT1" s="76"/>
      <c r="AU1" s="76"/>
      <c r="AV1" s="76"/>
    </row>
    <row r="2" spans="1:50" s="75" customFormat="1" ht="36" customHeight="1" x14ac:dyDescent="0.2">
      <c r="A2" s="443"/>
      <c r="B2" s="449"/>
      <c r="C2" s="50" t="str">
        <f>+'2 CONTEXTO E IDENTIFICACIÓN'!D2</f>
        <v>VERSIÓN:</v>
      </c>
      <c r="D2" s="131" t="str">
        <f>+'2 CONTEXTO E IDENTIFICACIÓN'!E2</f>
        <v>12</v>
      </c>
      <c r="E2" s="132"/>
      <c r="F2" s="243" t="str">
        <f>+'2 CONTEXTO E IDENTIFICACIÓN'!$E$5</f>
        <v>Vigencia del:</v>
      </c>
      <c r="G2" s="241">
        <f>+IF('2 CONTEXTO E IDENTIFICACIÓN'!$F$5="","",'2 CONTEXTO E IDENTIFICACIÓN'!$F$5)</f>
        <v>46024</v>
      </c>
      <c r="H2" s="242" t="s">
        <v>111</v>
      </c>
      <c r="I2" s="239">
        <f>+IF('2 CONTEXTO E IDENTIFICACIÓN'!$H$5="","",'2 CONTEXTO E IDENTIFICACIÓN'!$H$5)</f>
        <v>46387</v>
      </c>
      <c r="J2" s="132"/>
      <c r="K2" s="132"/>
      <c r="L2" s="77"/>
      <c r="N2" s="77"/>
      <c r="O2" s="77"/>
      <c r="P2" s="77"/>
      <c r="Q2" s="77"/>
      <c r="R2" s="77"/>
      <c r="S2" s="139"/>
      <c r="T2" s="139"/>
      <c r="U2" s="77"/>
      <c r="V2" s="77"/>
      <c r="W2" s="77"/>
      <c r="X2" s="77"/>
      <c r="Y2" s="77"/>
      <c r="Z2" s="77"/>
      <c r="AA2" s="77"/>
      <c r="AB2" s="77"/>
      <c r="AR2" s="76"/>
      <c r="AS2" s="76"/>
      <c r="AT2" s="76"/>
      <c r="AU2" s="76"/>
      <c r="AV2" s="76"/>
    </row>
    <row r="3" spans="1:50" s="75" customFormat="1" x14ac:dyDescent="0.2">
      <c r="A3" s="79"/>
      <c r="B3" s="77"/>
      <c r="C3" s="244"/>
      <c r="D3" s="244"/>
      <c r="E3" s="132"/>
      <c r="F3" s="132"/>
      <c r="G3" s="77"/>
      <c r="J3" s="132"/>
      <c r="K3" s="132"/>
      <c r="L3" s="77"/>
      <c r="N3" s="77"/>
      <c r="O3" s="77"/>
      <c r="P3" s="77"/>
      <c r="Q3" s="77"/>
      <c r="R3" s="77"/>
      <c r="S3" s="139"/>
      <c r="T3" s="139"/>
      <c r="U3" s="77"/>
      <c r="V3" s="77"/>
      <c r="W3" s="77"/>
      <c r="X3" s="77"/>
      <c r="Y3" s="77"/>
      <c r="Z3" s="77"/>
      <c r="AA3" s="77"/>
      <c r="AB3" s="77"/>
      <c r="AR3" s="76"/>
      <c r="AS3" s="76"/>
      <c r="AT3" s="76"/>
      <c r="AU3" s="76"/>
      <c r="AV3" s="76"/>
    </row>
    <row r="4" spans="1:50" s="75" customFormat="1" ht="15.75" thickBot="1" x14ac:dyDescent="0.25">
      <c r="A4" s="19" t="s">
        <v>158</v>
      </c>
      <c r="B4" s="433" t="str">
        <f>+IF('2 CONTEXTO E IDENTIFICACIÓN'!$C$4="","",'2 CONTEXTO E IDENTIFICACIÓN'!$C$4)</f>
        <v>Beneficencia del Valle del Cauca</v>
      </c>
      <c r="C4" s="433"/>
      <c r="D4" s="433"/>
      <c r="E4" s="73"/>
      <c r="F4" s="73"/>
      <c r="G4" s="73"/>
      <c r="H4" s="73"/>
      <c r="I4" s="73"/>
      <c r="J4" s="73"/>
      <c r="K4" s="133"/>
      <c r="S4" s="138"/>
      <c r="T4" s="138"/>
      <c r="AR4" s="76"/>
      <c r="AS4" s="76"/>
      <c r="AT4" s="76"/>
      <c r="AU4" s="76"/>
      <c r="AV4" s="76"/>
    </row>
    <row r="5" spans="1:50" s="75" customFormat="1" ht="15" x14ac:dyDescent="0.2">
      <c r="A5" s="19" t="s">
        <v>156</v>
      </c>
      <c r="B5" s="433" t="str">
        <f>+IF('2 CONTEXTO E IDENTIFICACIÓN'!$E$4="","",'2 CONTEXTO E IDENTIFICACIÓN'!$E$4)</f>
        <v>SEGUIMIENTO Y EVALUACIÓN</v>
      </c>
      <c r="C5" s="434"/>
      <c r="D5" s="434"/>
      <c r="E5" s="52"/>
      <c r="F5" s="133"/>
      <c r="H5" s="77"/>
      <c r="I5" s="77"/>
      <c r="J5" s="52"/>
      <c r="K5" s="133"/>
      <c r="S5" s="138"/>
      <c r="T5" s="138"/>
      <c r="AD5" s="80"/>
      <c r="AE5" s="81"/>
      <c r="AF5" s="512" t="s">
        <v>87</v>
      </c>
      <c r="AG5" s="513"/>
      <c r="AH5" s="513"/>
      <c r="AI5" s="513"/>
      <c r="AJ5" s="514"/>
      <c r="AR5" s="76"/>
      <c r="AS5" s="76"/>
      <c r="AT5" s="76"/>
      <c r="AU5" s="76"/>
      <c r="AV5" s="76"/>
    </row>
    <row r="6" spans="1:50" s="75" customFormat="1" ht="5.45" customHeight="1" x14ac:dyDescent="0.2">
      <c r="A6" s="247"/>
      <c r="B6" s="246"/>
      <c r="C6" s="246"/>
      <c r="D6" s="77"/>
      <c r="E6" s="52"/>
      <c r="F6" s="133"/>
      <c r="H6" s="77"/>
      <c r="I6" s="77"/>
      <c r="J6" s="52"/>
      <c r="K6" s="133"/>
      <c r="S6" s="138"/>
      <c r="T6" s="138"/>
      <c r="AD6" s="264"/>
      <c r="AF6" s="265"/>
      <c r="AG6" s="266"/>
      <c r="AH6" s="266"/>
      <c r="AI6" s="266"/>
      <c r="AJ6" s="267"/>
      <c r="AR6" s="76"/>
      <c r="AS6" s="76"/>
      <c r="AT6" s="76"/>
      <c r="AU6" s="76"/>
      <c r="AV6" s="76"/>
    </row>
    <row r="7" spans="1:50" ht="14.45" customHeight="1" x14ac:dyDescent="0.25">
      <c r="A7" s="134"/>
      <c r="B7" s="134"/>
      <c r="C7" s="134"/>
      <c r="D7" s="134"/>
      <c r="E7" s="444" t="s">
        <v>89</v>
      </c>
      <c r="F7" s="444"/>
      <c r="G7" s="444"/>
      <c r="H7" s="84"/>
      <c r="I7" s="134"/>
      <c r="J7" s="444" t="s">
        <v>118</v>
      </c>
      <c r="K7" s="444"/>
      <c r="L7" s="444"/>
      <c r="M7" s="84"/>
      <c r="N7" s="84"/>
      <c r="O7" s="84"/>
      <c r="P7" s="84"/>
      <c r="Q7" s="444" t="s">
        <v>131</v>
      </c>
      <c r="R7" s="444"/>
      <c r="S7" s="444"/>
      <c r="T7" s="444"/>
      <c r="U7" s="444" t="s">
        <v>149</v>
      </c>
      <c r="V7" s="444"/>
      <c r="W7" s="444"/>
      <c r="X7" s="84"/>
      <c r="Y7" s="84"/>
      <c r="Z7" s="84"/>
      <c r="AA7" s="84"/>
      <c r="AB7" s="84"/>
      <c r="AD7" s="88"/>
      <c r="AF7" s="89">
        <v>0.2</v>
      </c>
      <c r="AG7" s="89">
        <v>0.4</v>
      </c>
      <c r="AH7" s="89">
        <v>0.6</v>
      </c>
      <c r="AI7" s="89">
        <v>0.8</v>
      </c>
      <c r="AJ7" s="90">
        <v>1</v>
      </c>
      <c r="AK7" s="91"/>
      <c r="AL7" s="91"/>
      <c r="AM7" s="91"/>
      <c r="AN7" s="91"/>
      <c r="AO7" s="91"/>
      <c r="AP7" s="91"/>
      <c r="AQ7" s="91"/>
    </row>
    <row r="8" spans="1:50" ht="51" x14ac:dyDescent="0.2">
      <c r="A8" s="95" t="s">
        <v>0</v>
      </c>
      <c r="B8" s="95" t="s">
        <v>1</v>
      </c>
      <c r="C8" s="95" t="s">
        <v>122</v>
      </c>
      <c r="D8" s="95" t="s">
        <v>123</v>
      </c>
      <c r="E8" s="95" t="s">
        <v>2</v>
      </c>
      <c r="F8" s="95" t="s">
        <v>4</v>
      </c>
      <c r="G8" s="96" t="s">
        <v>124</v>
      </c>
      <c r="H8" s="95" t="s">
        <v>120</v>
      </c>
      <c r="I8" s="95" t="s">
        <v>121</v>
      </c>
      <c r="J8" s="95" t="s">
        <v>2</v>
      </c>
      <c r="K8" s="95" t="s">
        <v>4</v>
      </c>
      <c r="L8" s="95" t="s">
        <v>124</v>
      </c>
      <c r="M8" s="95" t="s">
        <v>177</v>
      </c>
      <c r="N8" s="95" t="s">
        <v>125</v>
      </c>
      <c r="O8" s="95" t="s">
        <v>281</v>
      </c>
      <c r="P8" s="95" t="s">
        <v>276</v>
      </c>
      <c r="Q8" s="95" t="s">
        <v>181</v>
      </c>
      <c r="R8" s="95" t="s">
        <v>180</v>
      </c>
      <c r="S8" s="140" t="s">
        <v>151</v>
      </c>
      <c r="T8" s="140" t="s">
        <v>152</v>
      </c>
      <c r="U8" s="95" t="s">
        <v>147</v>
      </c>
      <c r="V8" s="95" t="s">
        <v>148</v>
      </c>
      <c r="W8" s="95" t="s">
        <v>150</v>
      </c>
      <c r="X8" s="95" t="s">
        <v>153</v>
      </c>
      <c r="Y8" s="95" t="s">
        <v>154</v>
      </c>
      <c r="Z8" s="95" t="s">
        <v>132</v>
      </c>
      <c r="AA8" s="84"/>
      <c r="AB8" s="84"/>
      <c r="AD8" s="88"/>
      <c r="AE8" s="100"/>
      <c r="AF8" s="101" t="s">
        <v>65</v>
      </c>
      <c r="AG8" s="101" t="s">
        <v>7</v>
      </c>
      <c r="AH8" s="101" t="s">
        <v>5</v>
      </c>
      <c r="AI8" s="101" t="s">
        <v>6</v>
      </c>
      <c r="AJ8" s="102" t="s">
        <v>73</v>
      </c>
      <c r="AM8" s="91"/>
      <c r="AN8" s="91"/>
      <c r="AO8" s="103"/>
      <c r="AP8" s="103"/>
      <c r="AQ8" s="103"/>
      <c r="AR8" s="103"/>
      <c r="AS8" s="103"/>
      <c r="AT8" s="103"/>
      <c r="AU8" s="103"/>
      <c r="AV8" s="103"/>
      <c r="AW8" s="103"/>
      <c r="AX8" s="103"/>
    </row>
    <row r="9" spans="1:50" ht="217.5" customHeight="1" x14ac:dyDescent="0.2">
      <c r="A9" s="104" t="str">
        <f>'2 CONTEXTO E IDENTIFICACIÓN'!A9</f>
        <v>R1</v>
      </c>
      <c r="B9" s="105" t="str">
        <f>+'2 CONTEXTO E IDENTIFICACIÓN'!F9</f>
        <v xml:space="preserve">Posibilidad de pérdida económica y reputacional derivada de investigaciones disciplinarias y eventuales sanciones por parte de los entes de control, como consecuencias de influencias indebidas  y abuso de poder de la Alta Gerencia que afecten la independencia administrativa de la Oficina de Control en el desarrollo de auditorías, seguimientos y evaluaciones. </v>
      </c>
      <c r="C9" s="141">
        <f>+'3 PROBABIL E IMPACTO INHERENTE'!E9</f>
        <v>0.6</v>
      </c>
      <c r="D9" s="141">
        <f>+'3 PROBABIL E IMPACTO INHERENTE'!M9</f>
        <v>0.8</v>
      </c>
      <c r="E9" s="136" t="str">
        <f>+'4 MAPA CALOR INHERENTE'!C9</f>
        <v>Media</v>
      </c>
      <c r="F9" s="136" t="str">
        <f>+'4 MAPA CALOR INHERENTE'!D9</f>
        <v>Mayor</v>
      </c>
      <c r="G9" s="105" t="str">
        <f>+'4 MAPA CALOR INHERENTE'!E9</f>
        <v>Alto</v>
      </c>
      <c r="H9" s="135">
        <f>+'6 MAPA CALOR RESIDUAL'!C9</f>
        <v>0.252</v>
      </c>
      <c r="I9" s="106">
        <f>+'6 MAPA CALOR RESIDUAL'!D9</f>
        <v>0.45000000000000007</v>
      </c>
      <c r="J9" s="136" t="str">
        <f>+'6 MAPA CALOR RESIDUAL'!E9</f>
        <v>Baja</v>
      </c>
      <c r="K9" s="136" t="str">
        <f>+'6 MAPA CALOR RESIDUAL'!F9</f>
        <v>Moderado</v>
      </c>
      <c r="L9" s="105" t="str">
        <f>+'6 MAPA CALOR RESIDUAL'!G9</f>
        <v>Moderado</v>
      </c>
      <c r="M9" s="105" t="str">
        <f t="shared" ref="M9:M28" si="0">+IF($N9="","",IF($N9=$AG$16,$AH$16,IF($N9=$AG$19,$AH$19)))</f>
        <v>Requiere Plan de Acción</v>
      </c>
      <c r="N9" s="105" t="str">
        <f t="shared" ref="N9:N28" si="1">+IF(L9="","",IF(OR(L9=$AF$16,L9=$AF$17,L9=$AF$18),$AG$16,IF(L9=$AF$19,$AG$19)))</f>
        <v>Reducir_mitigar_Transferir_Evitar</v>
      </c>
      <c r="O9" s="232" t="s">
        <v>278</v>
      </c>
      <c r="P9" s="105" t="str">
        <f t="shared" ref="P9:P28" si="2">+IF($M9="","",IF($M9=$AH$19,$AG$19,$O9))</f>
        <v>Redicir_Transferir</v>
      </c>
      <c r="Q9" s="357" t="s">
        <v>351</v>
      </c>
      <c r="R9" s="232" t="s">
        <v>303</v>
      </c>
      <c r="S9" s="233" t="s">
        <v>322</v>
      </c>
      <c r="T9" s="233" t="s">
        <v>323</v>
      </c>
      <c r="U9" s="232"/>
      <c r="V9" s="232"/>
      <c r="W9" s="232"/>
      <c r="X9" s="232"/>
      <c r="Y9" s="232"/>
      <c r="Z9" s="232" t="s">
        <v>146</v>
      </c>
      <c r="AA9" s="107"/>
      <c r="AB9" s="107"/>
      <c r="AC9" s="509" t="s">
        <v>54</v>
      </c>
      <c r="AD9" s="110">
        <v>1</v>
      </c>
      <c r="AE9" s="101" t="s">
        <v>62</v>
      </c>
      <c r="AF9" s="108" t="s">
        <v>85</v>
      </c>
      <c r="AG9" s="108" t="s">
        <v>85</v>
      </c>
      <c r="AH9" s="108" t="s">
        <v>85</v>
      </c>
      <c r="AI9" s="108" t="s">
        <v>85</v>
      </c>
      <c r="AJ9" s="109" t="s">
        <v>84</v>
      </c>
      <c r="AM9" s="91"/>
      <c r="AN9" s="91"/>
      <c r="AO9" s="103"/>
      <c r="AP9" s="103"/>
      <c r="AQ9" s="103"/>
      <c r="AR9" s="111"/>
      <c r="AS9" s="111"/>
      <c r="AT9" s="111"/>
      <c r="AU9" s="111"/>
      <c r="AV9" s="111"/>
      <c r="AW9" s="103"/>
      <c r="AX9" s="103"/>
    </row>
    <row r="10" spans="1:50" ht="182.25" customHeight="1" x14ac:dyDescent="0.2">
      <c r="A10" s="104" t="str">
        <f>'2 CONTEXTO E IDENTIFICACIÓN'!A10</f>
        <v>R2</v>
      </c>
      <c r="B10" s="105" t="str">
        <f>+'2 CONTEXTO E IDENTIFICACIÓN'!F10</f>
        <v>Posibilidad de pérdida reputacional por el debilitamiento del Sistema de Control Interno, ocasionado por el incumplimiento en la ejecución del Plan Anual de Auditorías, Seguimientos y Evaluaciones, debido a la falta de personal profesional auditor con las competencias requeridas.</v>
      </c>
      <c r="C10" s="141">
        <f>+'3 PROBABIL E IMPACTO INHERENTE'!E10</f>
        <v>0.6</v>
      </c>
      <c r="D10" s="141">
        <f>+'3 PROBABIL E IMPACTO INHERENTE'!M10</f>
        <v>0.6</v>
      </c>
      <c r="E10" s="136" t="str">
        <f>+'4 MAPA CALOR INHERENTE'!C10</f>
        <v>Media</v>
      </c>
      <c r="F10" s="136" t="str">
        <f>+'4 MAPA CALOR INHERENTE'!D10</f>
        <v>Moderado</v>
      </c>
      <c r="G10" s="105" t="str">
        <f>+'4 MAPA CALOR INHERENTE'!E10</f>
        <v>Moderado</v>
      </c>
      <c r="H10" s="135">
        <f>+'5 VALORACIÓN DEL CONTROL'!S16</f>
        <v>7.7759999999999996E-2</v>
      </c>
      <c r="I10" s="106">
        <f>+'5 VALORACIÓN DEL CONTROL'!T16</f>
        <v>0.6</v>
      </c>
      <c r="J10" s="136" t="str">
        <f t="shared" ref="J10:J28" si="3">+IF(H10=0,"",IF(H10&lt;=$AD$13,$AE$13,IF(H10&lt;=$AD$12,$AE$12,IF(H10&lt;=$AD$11,$AE$11,IF(H10&lt;=$AD$10,$AE$10,IF(H10&lt;=$AD$9,$AE$9,""))))))</f>
        <v>Muy Baja</v>
      </c>
      <c r="K10" s="136" t="str">
        <f t="shared" ref="K10:K28" si="4">+IF(I10=0,"",IF(I10&lt;=$AF$7,$AF$8,IF(I10&lt;=$AG$7,$AG$8,IF(I10&lt;=$AH$7,$AH$8,IF(I10&lt;=$AI$7,$AI$8,IF(I10&lt;=$AJ$7,$AJ$8,""))))))</f>
        <v>Moderado</v>
      </c>
      <c r="L10" s="105" t="str">
        <f t="shared" ref="L10:L28" si="5">+IF(J10=$AE$9,IF(K10=$AF$8,$AF$9,IF(K10=$AG$8,$AG$9,IF(K10=$AH$8,$AH$9,IF(K10=$AI$8,$AI$9,IF(K10=$AJ$8,$AJ$9))))),IF(J10=$AE$10,IF(K10=$AF$8,$AF$10,IF(K10=$AG$8,$AG$10,IF(K10=$AH$8,$AH$10,IF(K10=$AI$8,$AI$10,IF(K10=$AJ$8,$AJ$10))))),IF(J10=$AE$11,IF(K10=$AF$8,$AF$11,IF(K10=$AG$8,$AG$11,IF(K10=$AH$8,$AH$11,IF(K10=$AI$8,$AI$11,IF(K10=$AJ$8,$AJ$11))))),IF(J10=$AE$12,IF(K10=$AF$8,$AF$12,IF(K10=$AG$8,$AG$12,IF(K10=$AH$8,$AH$12,IF(K10=$AI$8,$AI$12,IF(K10=$AJ$8,$AJ$12))))),IF(J10=$AE$13,IF(K10=$AF$8,$AF$13,IF(K10=$AG$8,$AG$13,IF(K10=$AH$8,$AH$13,IF(K10=$AI$8,$AI$13,IF(K10=$AJ$8,$AJ$13))))),"")))))</f>
        <v>Moderado</v>
      </c>
      <c r="M10" s="105" t="str">
        <f t="shared" si="0"/>
        <v>Requiere Plan de Acción</v>
      </c>
      <c r="N10" s="105" t="str">
        <f t="shared" si="1"/>
        <v>Reducir_mitigar_Transferir_Evitar</v>
      </c>
      <c r="O10" s="232" t="s">
        <v>277</v>
      </c>
      <c r="P10" s="105" t="str">
        <f t="shared" si="2"/>
        <v>Reducir_Mitigar</v>
      </c>
      <c r="Q10" s="357" t="s">
        <v>352</v>
      </c>
      <c r="R10" s="232" t="s">
        <v>303</v>
      </c>
      <c r="S10" s="233" t="s">
        <v>322</v>
      </c>
      <c r="T10" s="233" t="s">
        <v>323</v>
      </c>
      <c r="U10" s="232"/>
      <c r="V10" s="232"/>
      <c r="W10" s="232"/>
      <c r="X10" s="232"/>
      <c r="Y10" s="232"/>
      <c r="Z10" s="232" t="s">
        <v>146</v>
      </c>
      <c r="AA10" s="107"/>
      <c r="AB10" s="107"/>
      <c r="AC10" s="510"/>
      <c r="AD10" s="110">
        <v>0.8</v>
      </c>
      <c r="AE10" s="101" t="s">
        <v>61</v>
      </c>
      <c r="AF10" s="112" t="s">
        <v>5</v>
      </c>
      <c r="AG10" s="112" t="s">
        <v>5</v>
      </c>
      <c r="AH10" s="108" t="s">
        <v>85</v>
      </c>
      <c r="AI10" s="108" t="s">
        <v>85</v>
      </c>
      <c r="AJ10" s="109" t="s">
        <v>84</v>
      </c>
      <c r="AM10" s="91"/>
      <c r="AN10" s="91"/>
      <c r="AO10" s="103"/>
      <c r="AP10" s="113"/>
      <c r="AQ10" s="114"/>
      <c r="AR10" s="111"/>
      <c r="AS10" s="111"/>
      <c r="AT10" s="111"/>
      <c r="AU10" s="111"/>
      <c r="AV10" s="111"/>
      <c r="AW10" s="103"/>
      <c r="AX10" s="103"/>
    </row>
    <row r="11" spans="1:50" ht="162.75" customHeight="1" x14ac:dyDescent="0.2">
      <c r="A11" s="104" t="str">
        <f>'2 CONTEXTO E IDENTIFICACIÓN'!A11</f>
        <v>R3</v>
      </c>
      <c r="B11" s="105" t="str">
        <f>+'2 CONTEXTO E IDENTIFICACIÓN'!F11</f>
        <v>Posibilidad de pérdida reputacional asociada a la insatisfacción de los grupos de valor, generada por errores, inconsistencias o deficiencias en la evaluación de la efectividad de los controles del Sistema de Control Interno</v>
      </c>
      <c r="C11" s="141">
        <f>+'3 PROBABIL E IMPACTO INHERENTE'!E11</f>
        <v>0.6</v>
      </c>
      <c r="D11" s="141">
        <f>+'3 PROBABIL E IMPACTO INHERENTE'!M11</f>
        <v>0.6</v>
      </c>
      <c r="E11" s="136" t="str">
        <f>+'4 MAPA CALOR INHERENTE'!C11</f>
        <v>Media</v>
      </c>
      <c r="F11" s="136" t="str">
        <f>+'4 MAPA CALOR INHERENTE'!D11</f>
        <v>Moderado</v>
      </c>
      <c r="G11" s="105" t="str">
        <f>+'4 MAPA CALOR INHERENTE'!E11</f>
        <v>Moderado</v>
      </c>
      <c r="H11" s="135">
        <f>+'5 VALORACIÓN DEL CONTROL'!S21</f>
        <v>7.7759999999999996E-2</v>
      </c>
      <c r="I11" s="106">
        <f>+'5 VALORACIÓN DEL CONTROL'!T21</f>
        <v>0.6</v>
      </c>
      <c r="J11" s="136" t="str">
        <f t="shared" si="3"/>
        <v>Muy Baja</v>
      </c>
      <c r="K11" s="136" t="str">
        <f t="shared" si="4"/>
        <v>Moderado</v>
      </c>
      <c r="L11" s="105" t="str">
        <f>+IF(J11=$AE$9,IF(K11=$AF$8,$AF$9,IF(K11=$AG$8,$AG$9,IF(K11=$AH$8,$AH$9,IF(K11=$AI$8,$AI$9,IF(K11=$AJ$8,$AJ$9))))),IF(J11=$AE$10,IF(K11=$AF$8,$AF$10,IF(K11=$AG$8,$AG$10,IF(K11=$AH$8,$AH$10,IF(K11=$AI$8,$AI$10,IF(K11=$AJ$8,$AJ$10))))),IF(J11=$AE$11,IF(K11=$AF$8,$AF$11,IF(K11=$AG$8,$AG$11,IF(K11=$AH$8,$AH$11,IF(K11=$AI$8,$AI$11,IF(K11=$AJ$8,$AJ$11))))),IF(J11=$AE$12,IF(K11=$AF$8,$AF$12,IF(K11=$AG$8,$AG$12,IF(K11=$AH$8,$AH$12,IF(K11=$AI$8,$AI$12,IF(K11=$AJ$8,$AJ$12))))),IF(J11=$AE$13,IF(K11=$AF$8,$AF$13,IF(K11=$AG$8,$AG$13,IF(K11=$AH$8,$AH$13,IF(K11=$AI$8,$AI$13,IF(K11=$AJ$8,$AJ$13))))),"")))))</f>
        <v>Moderado</v>
      </c>
      <c r="M11" s="105" t="str">
        <f t="shared" si="0"/>
        <v>Requiere Plan de Acción</v>
      </c>
      <c r="N11" s="105" t="str">
        <f t="shared" si="1"/>
        <v>Reducir_mitigar_Transferir_Evitar</v>
      </c>
      <c r="O11" s="232" t="s">
        <v>130</v>
      </c>
      <c r="P11" s="105" t="str">
        <f t="shared" si="2"/>
        <v>Evitar</v>
      </c>
      <c r="Q11" s="357" t="s">
        <v>353</v>
      </c>
      <c r="R11" s="232" t="s">
        <v>304</v>
      </c>
      <c r="S11" s="233" t="s">
        <v>322</v>
      </c>
      <c r="T11" s="233" t="s">
        <v>323</v>
      </c>
      <c r="U11" s="232"/>
      <c r="V11" s="232"/>
      <c r="W11" s="232"/>
      <c r="X11" s="232"/>
      <c r="Y11" s="232"/>
      <c r="Z11" s="232" t="s">
        <v>146</v>
      </c>
      <c r="AA11" s="107"/>
      <c r="AB11" s="107"/>
      <c r="AC11" s="510"/>
      <c r="AD11" s="110">
        <v>0.6</v>
      </c>
      <c r="AE11" s="101" t="s">
        <v>59</v>
      </c>
      <c r="AF11" s="112" t="s">
        <v>5</v>
      </c>
      <c r="AG11" s="112" t="s">
        <v>5</v>
      </c>
      <c r="AH11" s="112" t="s">
        <v>5</v>
      </c>
      <c r="AI11" s="108" t="s">
        <v>85</v>
      </c>
      <c r="AJ11" s="109" t="s">
        <v>84</v>
      </c>
      <c r="AM11" s="91"/>
      <c r="AN11" s="91"/>
      <c r="AO11" s="103"/>
      <c r="AP11" s="113"/>
      <c r="AQ11" s="114"/>
      <c r="AR11" s="111"/>
      <c r="AS11" s="111"/>
      <c r="AT11" s="111"/>
      <c r="AU11" s="111"/>
      <c r="AV11" s="115"/>
      <c r="AW11" s="103"/>
      <c r="AX11" s="103"/>
    </row>
    <row r="12" spans="1:50" ht="186" customHeight="1" x14ac:dyDescent="0.2">
      <c r="A12" s="104" t="str">
        <f>'2 CONTEXTO E IDENTIFICACIÓN'!A12</f>
        <v>R4</v>
      </c>
      <c r="B12" s="105" t="str">
        <f>+'2 CONTEXTO E IDENTIFICACIÓN'!F12</f>
        <v xml:space="preserve">Posibilidad de pérdida económica y reputacional como resultado de investigaciones disciplinarias y sanciones por parte de los entes de control, derivadas de la ausencia de formulación y/o ejecución de los planes de mejoramientos y planes de manejo de seguimientos por parte de los responsables de los procesos, frente a los hallazgos y recomendaciones emitidos por la Oficina de Control Interno. </v>
      </c>
      <c r="C12" s="141">
        <f>+'3 PROBABIL E IMPACTO INHERENTE'!E12</f>
        <v>0.6</v>
      </c>
      <c r="D12" s="141">
        <f>+'3 PROBABIL E IMPACTO INHERENTE'!M12</f>
        <v>0.8</v>
      </c>
      <c r="E12" s="136" t="str">
        <f>+'4 MAPA CALOR INHERENTE'!C12</f>
        <v>Media</v>
      </c>
      <c r="F12" s="136" t="str">
        <f>+'4 MAPA CALOR INHERENTE'!D12</f>
        <v>Mayor</v>
      </c>
      <c r="G12" s="105" t="str">
        <f>+'4 MAPA CALOR INHERENTE'!E12</f>
        <v>Alto</v>
      </c>
      <c r="H12" s="135">
        <f>+'5 VALORACIÓN DEL CONTROL'!S26</f>
        <v>0.36</v>
      </c>
      <c r="I12" s="106">
        <f>+'5 VALORACIÓN DEL CONTROL'!T26</f>
        <v>0.33750000000000002</v>
      </c>
      <c r="J12" s="136" t="str">
        <f t="shared" si="3"/>
        <v>Baja</v>
      </c>
      <c r="K12" s="136" t="str">
        <f t="shared" si="4"/>
        <v>Menor</v>
      </c>
      <c r="L12" s="105" t="str">
        <f t="shared" si="5"/>
        <v>Moderado</v>
      </c>
      <c r="M12" s="105" t="str">
        <f t="shared" si="0"/>
        <v>Requiere Plan de Acción</v>
      </c>
      <c r="N12" s="105" t="str">
        <f t="shared" si="1"/>
        <v>Reducir_mitigar_Transferir_Evitar</v>
      </c>
      <c r="O12" s="232" t="s">
        <v>278</v>
      </c>
      <c r="P12" s="105" t="str">
        <f t="shared" si="2"/>
        <v>Redicir_Transferir</v>
      </c>
      <c r="Q12" s="357" t="s">
        <v>354</v>
      </c>
      <c r="R12" s="232" t="s">
        <v>303</v>
      </c>
      <c r="S12" s="233" t="s">
        <v>322</v>
      </c>
      <c r="T12" s="233" t="s">
        <v>323</v>
      </c>
      <c r="U12" s="232"/>
      <c r="V12" s="232"/>
      <c r="W12" s="232"/>
      <c r="X12" s="232"/>
      <c r="Y12" s="232"/>
      <c r="Z12" s="232" t="s">
        <v>146</v>
      </c>
      <c r="AA12" s="107"/>
      <c r="AB12" s="107"/>
      <c r="AC12" s="510"/>
      <c r="AD12" s="110">
        <v>0.4</v>
      </c>
      <c r="AE12" s="101" t="s">
        <v>57</v>
      </c>
      <c r="AF12" s="116" t="s">
        <v>86</v>
      </c>
      <c r="AG12" s="112" t="s">
        <v>5</v>
      </c>
      <c r="AH12" s="112" t="s">
        <v>5</v>
      </c>
      <c r="AI12" s="108" t="s">
        <v>85</v>
      </c>
      <c r="AJ12" s="109" t="s">
        <v>84</v>
      </c>
      <c r="AM12" s="91"/>
      <c r="AN12" s="91"/>
      <c r="AO12" s="103"/>
      <c r="AP12" s="113"/>
      <c r="AQ12" s="114"/>
      <c r="AR12" s="111"/>
      <c r="AS12" s="111"/>
      <c r="AT12" s="111"/>
      <c r="AU12" s="115"/>
      <c r="AV12" s="111"/>
      <c r="AW12" s="103"/>
      <c r="AX12" s="103"/>
    </row>
    <row r="13" spans="1:50" ht="43.5" customHeight="1" thickBot="1" x14ac:dyDescent="0.25">
      <c r="A13" s="104" t="str">
        <f>'2 CONTEXTO E IDENTIFICACIÓN'!A13</f>
        <v>R5</v>
      </c>
      <c r="B13" s="105" t="str">
        <f>+'2 CONTEXTO E IDENTIFICACIÓN'!F13</f>
        <v xml:space="preserve">  </v>
      </c>
      <c r="C13" s="141" t="str">
        <f>+'3 PROBABIL E IMPACTO INHERENTE'!E13</f>
        <v/>
      </c>
      <c r="D13" s="141" t="str">
        <f>+'3 PROBABIL E IMPACTO INHERENTE'!M13</f>
        <v/>
      </c>
      <c r="E13" s="136" t="str">
        <f>+'4 MAPA CALOR INHERENTE'!C13</f>
        <v/>
      </c>
      <c r="F13" s="136" t="str">
        <f>+'4 MAPA CALOR INHERENTE'!D13</f>
        <v/>
      </c>
      <c r="G13" s="105" t="str">
        <f>+'4 MAPA CALOR INHERENTE'!E13</f>
        <v/>
      </c>
      <c r="H13" s="135" t="str">
        <f>+'5 VALORACIÓN DEL CONTROL'!S31</f>
        <v/>
      </c>
      <c r="I13" s="106" t="str">
        <f>+'5 VALORACIÓN DEL CONTROL'!T31</f>
        <v/>
      </c>
      <c r="J13" s="136" t="str">
        <f t="shared" si="3"/>
        <v/>
      </c>
      <c r="K13" s="136" t="str">
        <f t="shared" si="4"/>
        <v/>
      </c>
      <c r="L13" s="105" t="str">
        <f t="shared" si="5"/>
        <v/>
      </c>
      <c r="M13" s="105" t="str">
        <f t="shared" si="0"/>
        <v/>
      </c>
      <c r="N13" s="105" t="str">
        <f t="shared" si="1"/>
        <v/>
      </c>
      <c r="O13" s="232"/>
      <c r="P13" s="105" t="str">
        <f t="shared" si="2"/>
        <v/>
      </c>
      <c r="Q13" s="232"/>
      <c r="R13" s="232"/>
      <c r="S13" s="233"/>
      <c r="T13" s="233"/>
      <c r="U13" s="232"/>
      <c r="V13" s="232"/>
      <c r="W13" s="232"/>
      <c r="X13" s="232"/>
      <c r="Y13" s="232"/>
      <c r="Z13" s="232"/>
      <c r="AA13" s="107"/>
      <c r="AB13" s="107"/>
      <c r="AC13" s="511"/>
      <c r="AD13" s="122">
        <v>0.2</v>
      </c>
      <c r="AE13" s="123" t="s">
        <v>55</v>
      </c>
      <c r="AF13" s="118" t="s">
        <v>86</v>
      </c>
      <c r="AG13" s="118" t="s">
        <v>86</v>
      </c>
      <c r="AH13" s="119" t="s">
        <v>5</v>
      </c>
      <c r="AI13" s="120" t="s">
        <v>85</v>
      </c>
      <c r="AJ13" s="121" t="s">
        <v>84</v>
      </c>
      <c r="AM13" s="91"/>
      <c r="AN13" s="91"/>
      <c r="AO13" s="103"/>
      <c r="AP13" s="113"/>
      <c r="AQ13" s="114"/>
      <c r="AR13" s="111"/>
      <c r="AS13" s="111"/>
      <c r="AT13" s="111"/>
      <c r="AU13" s="124"/>
      <c r="AV13" s="111"/>
      <c r="AW13" s="103"/>
      <c r="AX13" s="103"/>
    </row>
    <row r="14" spans="1:50" ht="43.5" customHeight="1" x14ac:dyDescent="0.2">
      <c r="A14" s="104" t="str">
        <f>'2 CONTEXTO E IDENTIFICACIÓN'!A14</f>
        <v>R6</v>
      </c>
      <c r="B14" s="105" t="str">
        <f>+'2 CONTEXTO E IDENTIFICACIÓN'!F14</f>
        <v xml:space="preserve">  </v>
      </c>
      <c r="C14" s="141" t="str">
        <f>+'3 PROBABIL E IMPACTO INHERENTE'!E14</f>
        <v/>
      </c>
      <c r="D14" s="141" t="str">
        <f>+'3 PROBABIL E IMPACTO INHERENTE'!M14</f>
        <v/>
      </c>
      <c r="E14" s="136" t="str">
        <f>+'4 MAPA CALOR INHERENTE'!C14</f>
        <v/>
      </c>
      <c r="F14" s="136" t="str">
        <f>+'4 MAPA CALOR INHERENTE'!D14</f>
        <v/>
      </c>
      <c r="G14" s="105" t="str">
        <f>+'4 MAPA CALOR INHERENTE'!E14</f>
        <v/>
      </c>
      <c r="H14" s="135" t="str">
        <f>+'5 VALORACIÓN DEL CONTROL'!S35</f>
        <v/>
      </c>
      <c r="I14" s="106" t="str">
        <f>+'5 VALORACIÓN DEL CONTROL'!T35</f>
        <v/>
      </c>
      <c r="J14" s="136" t="str">
        <f t="shared" si="3"/>
        <v/>
      </c>
      <c r="K14" s="136" t="str">
        <f t="shared" si="4"/>
        <v/>
      </c>
      <c r="L14" s="105" t="str">
        <f t="shared" si="5"/>
        <v/>
      </c>
      <c r="M14" s="105" t="str">
        <f t="shared" si="0"/>
        <v/>
      </c>
      <c r="N14" s="105" t="str">
        <f t="shared" si="1"/>
        <v/>
      </c>
      <c r="O14" s="232"/>
      <c r="P14" s="105" t="str">
        <f t="shared" si="2"/>
        <v/>
      </c>
      <c r="Q14" s="232"/>
      <c r="R14" s="232"/>
      <c r="S14" s="233"/>
      <c r="T14" s="233"/>
      <c r="U14" s="232"/>
      <c r="V14" s="232"/>
      <c r="W14" s="232"/>
      <c r="X14" s="232"/>
      <c r="Y14" s="232"/>
      <c r="Z14" s="232"/>
      <c r="AA14" s="107"/>
      <c r="AB14" s="107"/>
      <c r="AM14" s="91"/>
      <c r="AN14" s="91"/>
      <c r="AO14" s="103"/>
      <c r="AP14" s="113"/>
      <c r="AQ14" s="114"/>
      <c r="AR14" s="111"/>
      <c r="AS14" s="111"/>
      <c r="AT14" s="111"/>
      <c r="AU14" s="111"/>
      <c r="AV14" s="111"/>
      <c r="AW14" s="103"/>
      <c r="AX14" s="103"/>
    </row>
    <row r="15" spans="1:50" ht="43.5" customHeight="1" x14ac:dyDescent="0.2">
      <c r="A15" s="104" t="str">
        <f>'2 CONTEXTO E IDENTIFICACIÓN'!A15</f>
        <v>R7</v>
      </c>
      <c r="B15" s="105" t="str">
        <f>+'2 CONTEXTO E IDENTIFICACIÓN'!F15</f>
        <v xml:space="preserve">  </v>
      </c>
      <c r="C15" s="141" t="str">
        <f>+'3 PROBABIL E IMPACTO INHERENTE'!E15</f>
        <v/>
      </c>
      <c r="D15" s="141" t="str">
        <f>+'3 PROBABIL E IMPACTO INHERENTE'!M15</f>
        <v/>
      </c>
      <c r="E15" s="136" t="str">
        <f>+'4 MAPA CALOR INHERENTE'!C15</f>
        <v/>
      </c>
      <c r="F15" s="136" t="str">
        <f>+'4 MAPA CALOR INHERENTE'!D15</f>
        <v/>
      </c>
      <c r="G15" s="105" t="str">
        <f>+'4 MAPA CALOR INHERENTE'!E15</f>
        <v/>
      </c>
      <c r="H15" s="135" t="str">
        <f>+'5 VALORACIÓN DEL CONTROL'!S39</f>
        <v/>
      </c>
      <c r="I15" s="106" t="str">
        <f>+'5 VALORACIÓN DEL CONTROL'!T39</f>
        <v/>
      </c>
      <c r="J15" s="136" t="str">
        <f t="shared" si="3"/>
        <v/>
      </c>
      <c r="K15" s="136" t="str">
        <f t="shared" si="4"/>
        <v/>
      </c>
      <c r="L15" s="105" t="str">
        <f t="shared" si="5"/>
        <v/>
      </c>
      <c r="M15" s="105" t="str">
        <f t="shared" si="0"/>
        <v/>
      </c>
      <c r="N15" s="105" t="str">
        <f t="shared" si="1"/>
        <v/>
      </c>
      <c r="O15" s="232"/>
      <c r="P15" s="105" t="str">
        <f t="shared" si="2"/>
        <v/>
      </c>
      <c r="Q15" s="232"/>
      <c r="R15" s="232"/>
      <c r="S15" s="233"/>
      <c r="T15" s="233"/>
      <c r="U15" s="232"/>
      <c r="V15" s="232"/>
      <c r="W15" s="232"/>
      <c r="X15" s="232"/>
      <c r="Y15" s="232"/>
      <c r="Z15" s="232"/>
      <c r="AA15" s="107"/>
      <c r="AB15" s="107"/>
      <c r="AF15" s="95" t="s">
        <v>88</v>
      </c>
      <c r="AG15" s="95" t="s">
        <v>125</v>
      </c>
      <c r="AH15" s="95" t="s">
        <v>177</v>
      </c>
      <c r="AJ15" s="100" t="s">
        <v>279</v>
      </c>
      <c r="AK15" s="91"/>
      <c r="AL15" s="91"/>
      <c r="AM15" s="91"/>
      <c r="AN15" s="91"/>
      <c r="AO15" s="103"/>
      <c r="AP15" s="113"/>
      <c r="AQ15" s="103"/>
      <c r="AR15" s="114"/>
      <c r="AS15" s="114"/>
      <c r="AT15" s="114"/>
      <c r="AU15" s="114"/>
      <c r="AV15" s="114"/>
      <c r="AW15" s="103"/>
      <c r="AX15" s="103"/>
    </row>
    <row r="16" spans="1:50" ht="43.5" customHeight="1" x14ac:dyDescent="0.2">
      <c r="A16" s="104" t="str">
        <f>'2 CONTEXTO E IDENTIFICACIÓN'!A16</f>
        <v>R8</v>
      </c>
      <c r="B16" s="105" t="str">
        <f>+'2 CONTEXTO E IDENTIFICACIÓN'!F16</f>
        <v xml:space="preserve">  </v>
      </c>
      <c r="C16" s="141" t="str">
        <f>+'3 PROBABIL E IMPACTO INHERENTE'!E16</f>
        <v/>
      </c>
      <c r="D16" s="141" t="str">
        <f>+'3 PROBABIL E IMPACTO INHERENTE'!M16</f>
        <v/>
      </c>
      <c r="E16" s="136" t="str">
        <f>+'4 MAPA CALOR INHERENTE'!C16</f>
        <v/>
      </c>
      <c r="F16" s="136" t="str">
        <f>+'4 MAPA CALOR INHERENTE'!D16</f>
        <v/>
      </c>
      <c r="G16" s="105" t="str">
        <f>+'4 MAPA CALOR INHERENTE'!E16</f>
        <v/>
      </c>
      <c r="H16" s="135" t="str">
        <f>+'5 VALORACIÓN DEL CONTROL'!S43</f>
        <v/>
      </c>
      <c r="I16" s="106" t="str">
        <f>+'5 VALORACIÓN DEL CONTROL'!T43</f>
        <v/>
      </c>
      <c r="J16" s="136" t="str">
        <f t="shared" si="3"/>
        <v/>
      </c>
      <c r="K16" s="136" t="str">
        <f t="shared" si="4"/>
        <v/>
      </c>
      <c r="L16" s="105" t="str">
        <f t="shared" si="5"/>
        <v/>
      </c>
      <c r="M16" s="105" t="str">
        <f t="shared" si="0"/>
        <v/>
      </c>
      <c r="N16" s="105" t="str">
        <f t="shared" si="1"/>
        <v/>
      </c>
      <c r="O16" s="232"/>
      <c r="P16" s="105" t="str">
        <f t="shared" si="2"/>
        <v/>
      </c>
      <c r="Q16" s="232"/>
      <c r="R16" s="232"/>
      <c r="S16" s="233"/>
      <c r="T16" s="233"/>
      <c r="U16" s="232"/>
      <c r="V16" s="232"/>
      <c r="W16" s="232"/>
      <c r="X16" s="232"/>
      <c r="Y16" s="232"/>
      <c r="Z16" s="232"/>
      <c r="AA16" s="107"/>
      <c r="AB16" s="107"/>
      <c r="AF16" s="125" t="s">
        <v>84</v>
      </c>
      <c r="AG16" s="100" t="s">
        <v>279</v>
      </c>
      <c r="AH16" s="100" t="s">
        <v>178</v>
      </c>
      <c r="AI16" s="91"/>
      <c r="AJ16" s="331" t="s">
        <v>277</v>
      </c>
      <c r="AM16" s="91"/>
      <c r="AN16" s="91"/>
      <c r="AO16" s="103"/>
      <c r="AP16" s="103"/>
      <c r="AQ16" s="103"/>
      <c r="AR16" s="111"/>
      <c r="AS16" s="111"/>
      <c r="AT16" s="111"/>
      <c r="AU16" s="111"/>
      <c r="AV16" s="111"/>
      <c r="AW16" s="103"/>
      <c r="AX16" s="103"/>
    </row>
    <row r="17" spans="1:50" ht="43.5" customHeight="1" x14ac:dyDescent="0.2">
      <c r="A17" s="104" t="str">
        <f>'2 CONTEXTO E IDENTIFICACIÓN'!A17</f>
        <v>R9</v>
      </c>
      <c r="B17" s="105" t="str">
        <f>+'2 CONTEXTO E IDENTIFICACIÓN'!F17</f>
        <v xml:space="preserve">  </v>
      </c>
      <c r="C17" s="141" t="str">
        <f>+'3 PROBABIL E IMPACTO INHERENTE'!E17</f>
        <v/>
      </c>
      <c r="D17" s="141" t="str">
        <f>+'3 PROBABIL E IMPACTO INHERENTE'!M17</f>
        <v/>
      </c>
      <c r="E17" s="136" t="str">
        <f>+'4 MAPA CALOR INHERENTE'!C17</f>
        <v/>
      </c>
      <c r="F17" s="136" t="str">
        <f>+'4 MAPA CALOR INHERENTE'!D17</f>
        <v/>
      </c>
      <c r="G17" s="105" t="str">
        <f>+'4 MAPA CALOR INHERENTE'!E17</f>
        <v/>
      </c>
      <c r="H17" s="135" t="str">
        <f>+'5 VALORACIÓN DEL CONTROL'!S47</f>
        <v/>
      </c>
      <c r="I17" s="106" t="str">
        <f>+'5 VALORACIÓN DEL CONTROL'!T47</f>
        <v/>
      </c>
      <c r="J17" s="136" t="str">
        <f t="shared" si="3"/>
        <v/>
      </c>
      <c r="K17" s="136" t="str">
        <f t="shared" si="4"/>
        <v/>
      </c>
      <c r="L17" s="105" t="str">
        <f t="shared" si="5"/>
        <v/>
      </c>
      <c r="M17" s="105" t="str">
        <f t="shared" si="0"/>
        <v/>
      </c>
      <c r="N17" s="105" t="str">
        <f t="shared" si="1"/>
        <v/>
      </c>
      <c r="O17" s="232"/>
      <c r="P17" s="105" t="str">
        <f t="shared" si="2"/>
        <v/>
      </c>
      <c r="Q17" s="232"/>
      <c r="R17" s="232"/>
      <c r="S17" s="233"/>
      <c r="T17" s="233"/>
      <c r="U17" s="232"/>
      <c r="V17" s="232"/>
      <c r="W17" s="232"/>
      <c r="X17" s="232"/>
      <c r="Y17" s="232"/>
      <c r="Z17" s="232"/>
      <c r="AA17" s="107"/>
      <c r="AB17" s="107"/>
      <c r="AF17" s="108" t="s">
        <v>85</v>
      </c>
      <c r="AG17" s="100" t="s">
        <v>279</v>
      </c>
      <c r="AH17" s="100" t="s">
        <v>178</v>
      </c>
      <c r="AI17" s="91"/>
      <c r="AJ17" s="331" t="s">
        <v>278</v>
      </c>
      <c r="AK17" s="91"/>
      <c r="AL17" s="91"/>
      <c r="AM17" s="91"/>
      <c r="AN17" s="91"/>
      <c r="AO17" s="103"/>
      <c r="AP17" s="103"/>
      <c r="AQ17" s="103"/>
      <c r="AR17" s="111"/>
      <c r="AS17" s="111"/>
      <c r="AT17" s="111"/>
      <c r="AU17" s="111"/>
      <c r="AV17" s="111"/>
      <c r="AW17" s="103"/>
      <c r="AX17" s="103"/>
    </row>
    <row r="18" spans="1:50" ht="43.5" customHeight="1" x14ac:dyDescent="0.2">
      <c r="A18" s="104" t="str">
        <f>'2 CONTEXTO E IDENTIFICACIÓN'!A18</f>
        <v>R10</v>
      </c>
      <c r="B18" s="105" t="str">
        <f>+'2 CONTEXTO E IDENTIFICACIÓN'!F18</f>
        <v xml:space="preserve">  </v>
      </c>
      <c r="C18" s="141" t="str">
        <f>+'3 PROBABIL E IMPACTO INHERENTE'!E18</f>
        <v/>
      </c>
      <c r="D18" s="141" t="str">
        <f>+'3 PROBABIL E IMPACTO INHERENTE'!M18</f>
        <v/>
      </c>
      <c r="E18" s="136" t="str">
        <f>+'4 MAPA CALOR INHERENTE'!C18</f>
        <v/>
      </c>
      <c r="F18" s="136" t="str">
        <f>+'4 MAPA CALOR INHERENTE'!D18</f>
        <v/>
      </c>
      <c r="G18" s="105" t="str">
        <f>+'4 MAPA CALOR INHERENTE'!E18</f>
        <v/>
      </c>
      <c r="H18" s="135" t="str">
        <f>+'5 VALORACIÓN DEL CONTROL'!S51</f>
        <v/>
      </c>
      <c r="I18" s="106" t="str">
        <f>+'5 VALORACIÓN DEL CONTROL'!T51</f>
        <v/>
      </c>
      <c r="J18" s="136" t="str">
        <f t="shared" si="3"/>
        <v/>
      </c>
      <c r="K18" s="136" t="str">
        <f t="shared" si="4"/>
        <v/>
      </c>
      <c r="L18" s="105" t="str">
        <f t="shared" si="5"/>
        <v/>
      </c>
      <c r="M18" s="105" t="str">
        <f t="shared" si="0"/>
        <v/>
      </c>
      <c r="N18" s="105" t="str">
        <f t="shared" si="1"/>
        <v/>
      </c>
      <c r="O18" s="232"/>
      <c r="P18" s="105" t="str">
        <f t="shared" si="2"/>
        <v/>
      </c>
      <c r="Q18" s="232"/>
      <c r="R18" s="232"/>
      <c r="S18" s="233"/>
      <c r="T18" s="233"/>
      <c r="U18" s="232"/>
      <c r="V18" s="232"/>
      <c r="W18" s="232"/>
      <c r="X18" s="232"/>
      <c r="Y18" s="232"/>
      <c r="Z18" s="232"/>
      <c r="AA18" s="107"/>
      <c r="AB18" s="107"/>
      <c r="AE18" s="126"/>
      <c r="AF18" s="112" t="s">
        <v>5</v>
      </c>
      <c r="AG18" s="100" t="s">
        <v>279</v>
      </c>
      <c r="AH18" s="100" t="s">
        <v>178</v>
      </c>
      <c r="AI18" s="126"/>
      <c r="AJ18" s="331" t="s">
        <v>130</v>
      </c>
      <c r="AK18" s="126"/>
      <c r="AL18" s="126"/>
      <c r="AM18" s="126"/>
      <c r="AN18" s="126"/>
      <c r="AO18" s="103"/>
      <c r="AP18" s="103"/>
      <c r="AQ18" s="127"/>
      <c r="AR18" s="127"/>
      <c r="AS18" s="127"/>
      <c r="AT18" s="127"/>
      <c r="AU18" s="127"/>
      <c r="AV18" s="127"/>
      <c r="AW18" s="103"/>
      <c r="AX18" s="103"/>
    </row>
    <row r="19" spans="1:50" ht="43.5" customHeight="1" x14ac:dyDescent="0.2">
      <c r="A19" s="104" t="str">
        <f>'2 CONTEXTO E IDENTIFICACIÓN'!A19</f>
        <v>R11</v>
      </c>
      <c r="B19" s="105" t="str">
        <f>+'2 CONTEXTO E IDENTIFICACIÓN'!F19</f>
        <v xml:space="preserve">  </v>
      </c>
      <c r="C19" s="141" t="str">
        <f>+'3 PROBABIL E IMPACTO INHERENTE'!E19</f>
        <v/>
      </c>
      <c r="D19" s="141" t="str">
        <f>+'3 PROBABIL E IMPACTO INHERENTE'!M19</f>
        <v/>
      </c>
      <c r="E19" s="136" t="str">
        <f>+'4 MAPA CALOR INHERENTE'!C19</f>
        <v/>
      </c>
      <c r="F19" s="136" t="str">
        <f>+'4 MAPA CALOR INHERENTE'!D19</f>
        <v/>
      </c>
      <c r="G19" s="105" t="str">
        <f>+'4 MAPA CALOR INHERENTE'!E19</f>
        <v/>
      </c>
      <c r="H19" s="135" t="str">
        <f>+'5 VALORACIÓN DEL CONTROL'!S55</f>
        <v/>
      </c>
      <c r="I19" s="106" t="str">
        <f>+'5 VALORACIÓN DEL CONTROL'!T55</f>
        <v/>
      </c>
      <c r="J19" s="136" t="str">
        <f t="shared" si="3"/>
        <v/>
      </c>
      <c r="K19" s="136" t="str">
        <f t="shared" si="4"/>
        <v/>
      </c>
      <c r="L19" s="105" t="str">
        <f t="shared" si="5"/>
        <v/>
      </c>
      <c r="M19" s="105" t="str">
        <f t="shared" si="0"/>
        <v/>
      </c>
      <c r="N19" s="105" t="str">
        <f t="shared" si="1"/>
        <v/>
      </c>
      <c r="O19" s="232"/>
      <c r="P19" s="105" t="str">
        <f t="shared" si="2"/>
        <v/>
      </c>
      <c r="Q19" s="232"/>
      <c r="R19" s="232"/>
      <c r="S19" s="233"/>
      <c r="T19" s="233"/>
      <c r="U19" s="232"/>
      <c r="V19" s="232"/>
      <c r="W19" s="232"/>
      <c r="X19" s="232"/>
      <c r="Y19" s="232"/>
      <c r="Z19" s="232"/>
      <c r="AA19" s="107"/>
      <c r="AB19" s="107"/>
      <c r="AE19" s="126"/>
      <c r="AF19" s="116" t="s">
        <v>86</v>
      </c>
      <c r="AG19" s="100" t="s">
        <v>129</v>
      </c>
      <c r="AH19" s="100" t="s">
        <v>179</v>
      </c>
      <c r="AM19" s="126"/>
      <c r="AN19" s="126"/>
      <c r="AO19" s="103"/>
      <c r="AP19" s="103"/>
      <c r="AQ19" s="103"/>
      <c r="AR19" s="111"/>
      <c r="AS19" s="111"/>
      <c r="AT19" s="111"/>
      <c r="AU19" s="111"/>
      <c r="AV19" s="111"/>
      <c r="AW19" s="103"/>
      <c r="AX19" s="103"/>
    </row>
    <row r="20" spans="1:50" ht="43.5" customHeight="1" x14ac:dyDescent="0.2">
      <c r="A20" s="104" t="str">
        <f>'2 CONTEXTO E IDENTIFICACIÓN'!A20</f>
        <v>R12</v>
      </c>
      <c r="B20" s="105" t="str">
        <f>+'2 CONTEXTO E IDENTIFICACIÓN'!F20</f>
        <v xml:space="preserve">  </v>
      </c>
      <c r="C20" s="141" t="str">
        <f>+'3 PROBABIL E IMPACTO INHERENTE'!E20</f>
        <v/>
      </c>
      <c r="D20" s="141" t="str">
        <f>+'3 PROBABIL E IMPACTO INHERENTE'!M20</f>
        <v/>
      </c>
      <c r="E20" s="136" t="str">
        <f>+'4 MAPA CALOR INHERENTE'!C20</f>
        <v/>
      </c>
      <c r="F20" s="136" t="str">
        <f>+'4 MAPA CALOR INHERENTE'!D20</f>
        <v/>
      </c>
      <c r="G20" s="105" t="str">
        <f>+'4 MAPA CALOR INHERENTE'!E20</f>
        <v/>
      </c>
      <c r="H20" s="135" t="str">
        <f>+'5 VALORACIÓN DEL CONTROL'!S59</f>
        <v/>
      </c>
      <c r="I20" s="106" t="str">
        <f>+'5 VALORACIÓN DEL CONTROL'!T59</f>
        <v/>
      </c>
      <c r="J20" s="136" t="str">
        <f t="shared" si="3"/>
        <v/>
      </c>
      <c r="K20" s="136" t="str">
        <f t="shared" si="4"/>
        <v/>
      </c>
      <c r="L20" s="105" t="str">
        <f t="shared" si="5"/>
        <v/>
      </c>
      <c r="M20" s="105" t="str">
        <f t="shared" si="0"/>
        <v/>
      </c>
      <c r="N20" s="105" t="str">
        <f t="shared" si="1"/>
        <v/>
      </c>
      <c r="O20" s="232"/>
      <c r="P20" s="105" t="str">
        <f t="shared" si="2"/>
        <v/>
      </c>
      <c r="Q20" s="232"/>
      <c r="R20" s="232"/>
      <c r="S20" s="233"/>
      <c r="T20" s="233"/>
      <c r="U20" s="232"/>
      <c r="V20" s="232"/>
      <c r="W20" s="232"/>
      <c r="X20" s="232"/>
      <c r="Y20" s="232"/>
      <c r="Z20" s="232"/>
      <c r="AA20" s="107"/>
      <c r="AB20" s="107"/>
      <c r="AC20" s="128"/>
      <c r="AD20" s="128"/>
      <c r="AE20" s="126"/>
      <c r="AF20" s="208"/>
      <c r="AM20" s="126"/>
      <c r="AN20" s="126"/>
      <c r="AO20" s="103"/>
      <c r="AP20" s="103"/>
      <c r="AQ20" s="103"/>
      <c r="AR20" s="111"/>
      <c r="AS20" s="111"/>
      <c r="AT20" s="111"/>
      <c r="AU20" s="111"/>
      <c r="AV20" s="111"/>
      <c r="AW20" s="103"/>
      <c r="AX20" s="103"/>
    </row>
    <row r="21" spans="1:50" ht="43.5" customHeight="1" x14ac:dyDescent="0.2">
      <c r="A21" s="104" t="str">
        <f>'2 CONTEXTO E IDENTIFICACIÓN'!A21</f>
        <v>R13</v>
      </c>
      <c r="B21" s="105" t="str">
        <f>+'2 CONTEXTO E IDENTIFICACIÓN'!F21</f>
        <v xml:space="preserve">  </v>
      </c>
      <c r="C21" s="141" t="str">
        <f>+'3 PROBABIL E IMPACTO INHERENTE'!E21</f>
        <v/>
      </c>
      <c r="D21" s="141" t="str">
        <f>+'3 PROBABIL E IMPACTO INHERENTE'!M21</f>
        <v/>
      </c>
      <c r="E21" s="136" t="str">
        <f>+'4 MAPA CALOR INHERENTE'!C21</f>
        <v/>
      </c>
      <c r="F21" s="136" t="str">
        <f>+'4 MAPA CALOR INHERENTE'!D21</f>
        <v/>
      </c>
      <c r="G21" s="105" t="str">
        <f>+'4 MAPA CALOR INHERENTE'!E21</f>
        <v/>
      </c>
      <c r="H21" s="135" t="str">
        <f>+'5 VALORACIÓN DEL CONTROL'!S63</f>
        <v/>
      </c>
      <c r="I21" s="106" t="str">
        <f>+'5 VALORACIÓN DEL CONTROL'!T63</f>
        <v/>
      </c>
      <c r="J21" s="136" t="str">
        <f t="shared" si="3"/>
        <v/>
      </c>
      <c r="K21" s="136" t="str">
        <f t="shared" si="4"/>
        <v/>
      </c>
      <c r="L21" s="105" t="str">
        <f t="shared" si="5"/>
        <v/>
      </c>
      <c r="M21" s="105" t="str">
        <f t="shared" si="0"/>
        <v/>
      </c>
      <c r="N21" s="105" t="str">
        <f t="shared" si="1"/>
        <v/>
      </c>
      <c r="O21" s="232"/>
      <c r="P21" s="105" t="str">
        <f t="shared" si="2"/>
        <v/>
      </c>
      <c r="Q21" s="232"/>
      <c r="R21" s="232"/>
      <c r="S21" s="233"/>
      <c r="T21" s="233"/>
      <c r="U21" s="232"/>
      <c r="V21" s="232"/>
      <c r="W21" s="232"/>
      <c r="X21" s="232"/>
      <c r="Y21" s="232"/>
      <c r="Z21" s="232"/>
      <c r="AA21" s="107"/>
      <c r="AB21" s="107"/>
      <c r="AC21" s="128"/>
      <c r="AD21" s="128"/>
      <c r="AE21" s="129"/>
      <c r="AM21" s="126"/>
      <c r="AN21" s="126"/>
      <c r="AO21" s="103"/>
      <c r="AP21" s="124"/>
      <c r="AQ21" s="124"/>
      <c r="AR21" s="124"/>
      <c r="AS21" s="124"/>
      <c r="AT21" s="124"/>
      <c r="AU21" s="124"/>
      <c r="AV21" s="111"/>
      <c r="AW21" s="103"/>
      <c r="AX21" s="103"/>
    </row>
    <row r="22" spans="1:50" ht="43.5" customHeight="1" x14ac:dyDescent="0.2">
      <c r="A22" s="104" t="str">
        <f>'2 CONTEXTO E IDENTIFICACIÓN'!A22</f>
        <v>R14</v>
      </c>
      <c r="B22" s="105" t="str">
        <f>+'2 CONTEXTO E IDENTIFICACIÓN'!F22</f>
        <v xml:space="preserve">  </v>
      </c>
      <c r="C22" s="141" t="str">
        <f>+'3 PROBABIL E IMPACTO INHERENTE'!E22</f>
        <v/>
      </c>
      <c r="D22" s="141" t="str">
        <f>+'3 PROBABIL E IMPACTO INHERENTE'!M22</f>
        <v/>
      </c>
      <c r="E22" s="136" t="str">
        <f>+'4 MAPA CALOR INHERENTE'!C22</f>
        <v/>
      </c>
      <c r="F22" s="136" t="str">
        <f>+'4 MAPA CALOR INHERENTE'!D22</f>
        <v/>
      </c>
      <c r="G22" s="105" t="str">
        <f>+'4 MAPA CALOR INHERENTE'!E22</f>
        <v/>
      </c>
      <c r="H22" s="135" t="str">
        <f>+'5 VALORACIÓN DEL CONTROL'!S67</f>
        <v/>
      </c>
      <c r="I22" s="106" t="str">
        <f>+'5 VALORACIÓN DEL CONTROL'!T67</f>
        <v/>
      </c>
      <c r="J22" s="136" t="str">
        <f t="shared" si="3"/>
        <v/>
      </c>
      <c r="K22" s="136" t="str">
        <f t="shared" si="4"/>
        <v/>
      </c>
      <c r="L22" s="105" t="str">
        <f t="shared" si="5"/>
        <v/>
      </c>
      <c r="M22" s="105" t="str">
        <f t="shared" si="0"/>
        <v/>
      </c>
      <c r="N22" s="105" t="str">
        <f t="shared" si="1"/>
        <v/>
      </c>
      <c r="O22" s="232"/>
      <c r="P22" s="105" t="str">
        <f t="shared" si="2"/>
        <v/>
      </c>
      <c r="Q22" s="232"/>
      <c r="R22" s="232"/>
      <c r="S22" s="233"/>
      <c r="T22" s="233"/>
      <c r="U22" s="232"/>
      <c r="V22" s="232"/>
      <c r="W22" s="232"/>
      <c r="X22" s="232"/>
      <c r="Y22" s="232"/>
      <c r="Z22" s="232"/>
      <c r="AA22" s="107"/>
      <c r="AB22" s="107"/>
      <c r="AC22" s="128"/>
      <c r="AD22" s="128"/>
      <c r="AO22" s="103"/>
      <c r="AP22" s="130"/>
      <c r="AQ22" s="130"/>
      <c r="AR22" s="130"/>
      <c r="AS22" s="130"/>
      <c r="AT22" s="130"/>
      <c r="AU22" s="130"/>
      <c r="AV22" s="111"/>
      <c r="AW22" s="103"/>
      <c r="AX22" s="103"/>
    </row>
    <row r="23" spans="1:50" ht="43.5" customHeight="1" x14ac:dyDescent="0.2">
      <c r="A23" s="104" t="str">
        <f>'2 CONTEXTO E IDENTIFICACIÓN'!A23</f>
        <v>R15</v>
      </c>
      <c r="B23" s="105" t="str">
        <f>+'2 CONTEXTO E IDENTIFICACIÓN'!F23</f>
        <v xml:space="preserve">  </v>
      </c>
      <c r="C23" s="141" t="str">
        <f>+'3 PROBABIL E IMPACTO INHERENTE'!E23</f>
        <v/>
      </c>
      <c r="D23" s="141" t="str">
        <f>+'3 PROBABIL E IMPACTO INHERENTE'!M23</f>
        <v/>
      </c>
      <c r="E23" s="136" t="str">
        <f>+'4 MAPA CALOR INHERENTE'!C23</f>
        <v/>
      </c>
      <c r="F23" s="136" t="str">
        <f>+'4 MAPA CALOR INHERENTE'!D23</f>
        <v/>
      </c>
      <c r="G23" s="105" t="str">
        <f>+'4 MAPA CALOR INHERENTE'!E23</f>
        <v/>
      </c>
      <c r="H23" s="135" t="str">
        <f>+'5 VALORACIÓN DEL CONTROL'!S71</f>
        <v/>
      </c>
      <c r="I23" s="106" t="str">
        <f>+'5 VALORACIÓN DEL CONTROL'!T71</f>
        <v/>
      </c>
      <c r="J23" s="136" t="str">
        <f t="shared" si="3"/>
        <v/>
      </c>
      <c r="K23" s="136" t="str">
        <f t="shared" si="4"/>
        <v/>
      </c>
      <c r="L23" s="105" t="str">
        <f t="shared" si="5"/>
        <v/>
      </c>
      <c r="M23" s="105" t="str">
        <f t="shared" si="0"/>
        <v/>
      </c>
      <c r="N23" s="105" t="str">
        <f t="shared" si="1"/>
        <v/>
      </c>
      <c r="O23" s="232"/>
      <c r="P23" s="105" t="str">
        <f t="shared" si="2"/>
        <v/>
      </c>
      <c r="Q23" s="232"/>
      <c r="R23" s="232"/>
      <c r="S23" s="233"/>
      <c r="T23" s="233"/>
      <c r="U23" s="232"/>
      <c r="V23" s="232"/>
      <c r="W23" s="232"/>
      <c r="X23" s="232"/>
      <c r="Y23" s="232"/>
      <c r="Z23" s="232"/>
      <c r="AA23" s="107"/>
      <c r="AB23" s="107"/>
      <c r="AC23" s="128"/>
      <c r="AD23" s="128"/>
      <c r="AO23" s="103"/>
      <c r="AP23" s="124"/>
      <c r="AQ23" s="124"/>
      <c r="AR23" s="124"/>
      <c r="AS23" s="124"/>
      <c r="AT23" s="124"/>
      <c r="AU23" s="124"/>
      <c r="AV23" s="111"/>
      <c r="AW23" s="103"/>
      <c r="AX23" s="103"/>
    </row>
    <row r="24" spans="1:50" ht="43.5" customHeight="1" x14ac:dyDescent="0.2">
      <c r="A24" s="104" t="str">
        <f>'2 CONTEXTO E IDENTIFICACIÓN'!A24</f>
        <v>R16</v>
      </c>
      <c r="B24" s="105" t="str">
        <f>+'2 CONTEXTO E IDENTIFICACIÓN'!F24</f>
        <v xml:space="preserve">  </v>
      </c>
      <c r="C24" s="141" t="str">
        <f>+'3 PROBABIL E IMPACTO INHERENTE'!E24</f>
        <v/>
      </c>
      <c r="D24" s="141" t="str">
        <f>+'3 PROBABIL E IMPACTO INHERENTE'!M24</f>
        <v/>
      </c>
      <c r="E24" s="136" t="str">
        <f>+'4 MAPA CALOR INHERENTE'!C24</f>
        <v/>
      </c>
      <c r="F24" s="136" t="str">
        <f>+'4 MAPA CALOR INHERENTE'!D24</f>
        <v/>
      </c>
      <c r="G24" s="105" t="str">
        <f>+'4 MAPA CALOR INHERENTE'!E24</f>
        <v/>
      </c>
      <c r="H24" s="135" t="str">
        <f>+'5 VALORACIÓN DEL CONTROL'!S75</f>
        <v/>
      </c>
      <c r="I24" s="106" t="str">
        <f>+'5 VALORACIÓN DEL CONTROL'!T75</f>
        <v/>
      </c>
      <c r="J24" s="136" t="str">
        <f t="shared" si="3"/>
        <v/>
      </c>
      <c r="K24" s="136" t="str">
        <f t="shared" si="4"/>
        <v/>
      </c>
      <c r="L24" s="105" t="str">
        <f t="shared" si="5"/>
        <v/>
      </c>
      <c r="M24" s="105" t="str">
        <f t="shared" si="0"/>
        <v/>
      </c>
      <c r="N24" s="105" t="str">
        <f t="shared" si="1"/>
        <v/>
      </c>
      <c r="O24" s="232"/>
      <c r="P24" s="105" t="str">
        <f t="shared" si="2"/>
        <v/>
      </c>
      <c r="Q24" s="232"/>
      <c r="R24" s="232"/>
      <c r="S24" s="233"/>
      <c r="T24" s="233"/>
      <c r="U24" s="232"/>
      <c r="V24" s="232"/>
      <c r="W24" s="232"/>
      <c r="X24" s="232"/>
      <c r="Y24" s="232"/>
      <c r="Z24" s="232"/>
      <c r="AA24" s="107"/>
      <c r="AB24" s="107"/>
      <c r="AO24" s="103"/>
      <c r="AP24" s="124"/>
      <c r="AQ24" s="124"/>
      <c r="AR24" s="124"/>
      <c r="AS24" s="124"/>
      <c r="AT24" s="124"/>
      <c r="AU24" s="124"/>
      <c r="AV24" s="111"/>
      <c r="AW24" s="103"/>
      <c r="AX24" s="103"/>
    </row>
    <row r="25" spans="1:50" ht="43.5" customHeight="1" x14ac:dyDescent="0.25">
      <c r="A25" s="104" t="str">
        <f>'2 CONTEXTO E IDENTIFICACIÓN'!A25</f>
        <v>R17</v>
      </c>
      <c r="B25" s="105" t="str">
        <f>+'2 CONTEXTO E IDENTIFICACIÓN'!F25</f>
        <v xml:space="preserve">  </v>
      </c>
      <c r="C25" s="141" t="str">
        <f>+'3 PROBABIL E IMPACTO INHERENTE'!E25</f>
        <v/>
      </c>
      <c r="D25" s="141" t="str">
        <f>+'3 PROBABIL E IMPACTO INHERENTE'!M25</f>
        <v/>
      </c>
      <c r="E25" s="136" t="str">
        <f>+'4 MAPA CALOR INHERENTE'!C25</f>
        <v/>
      </c>
      <c r="F25" s="136" t="str">
        <f>+'4 MAPA CALOR INHERENTE'!D25</f>
        <v/>
      </c>
      <c r="G25" s="105" t="str">
        <f>+'4 MAPA CALOR INHERENTE'!E25</f>
        <v/>
      </c>
      <c r="H25" s="135" t="str">
        <f>+'5 VALORACIÓN DEL CONTROL'!S79</f>
        <v/>
      </c>
      <c r="I25" s="106" t="str">
        <f>+'5 VALORACIÓN DEL CONTROL'!T79</f>
        <v/>
      </c>
      <c r="J25" s="136" t="str">
        <f t="shared" si="3"/>
        <v/>
      </c>
      <c r="K25" s="136" t="str">
        <f t="shared" si="4"/>
        <v/>
      </c>
      <c r="L25" s="105" t="str">
        <f t="shared" si="5"/>
        <v/>
      </c>
      <c r="M25" s="105" t="str">
        <f t="shared" si="0"/>
        <v/>
      </c>
      <c r="N25" s="105" t="str">
        <f t="shared" si="1"/>
        <v/>
      </c>
      <c r="O25" s="232"/>
      <c r="P25" s="105" t="str">
        <f t="shared" si="2"/>
        <v/>
      </c>
      <c r="Q25" s="232"/>
      <c r="R25" s="232"/>
      <c r="S25" s="233"/>
      <c r="T25" s="233"/>
      <c r="U25" s="232"/>
      <c r="V25" s="232"/>
      <c r="W25" s="232"/>
      <c r="X25" s="232"/>
      <c r="Y25" s="232"/>
      <c r="Z25" s="232"/>
      <c r="AA25" s="107"/>
      <c r="AB25" s="107"/>
    </row>
    <row r="26" spans="1:50" ht="43.5" customHeight="1" x14ac:dyDescent="0.25">
      <c r="A26" s="104" t="str">
        <f>'2 CONTEXTO E IDENTIFICACIÓN'!A26</f>
        <v>R18</v>
      </c>
      <c r="B26" s="105" t="str">
        <f>+'2 CONTEXTO E IDENTIFICACIÓN'!F26</f>
        <v xml:space="preserve">  </v>
      </c>
      <c r="C26" s="141" t="str">
        <f>+'3 PROBABIL E IMPACTO INHERENTE'!E26</f>
        <v/>
      </c>
      <c r="D26" s="141" t="str">
        <f>+'3 PROBABIL E IMPACTO INHERENTE'!M26</f>
        <v/>
      </c>
      <c r="E26" s="136" t="str">
        <f>+'4 MAPA CALOR INHERENTE'!C26</f>
        <v/>
      </c>
      <c r="F26" s="136" t="str">
        <f>+'4 MAPA CALOR INHERENTE'!D26</f>
        <v/>
      </c>
      <c r="G26" s="105" t="str">
        <f>+'4 MAPA CALOR INHERENTE'!E26</f>
        <v/>
      </c>
      <c r="H26" s="135" t="str">
        <f>+'5 VALORACIÓN DEL CONTROL'!S83</f>
        <v/>
      </c>
      <c r="I26" s="106" t="str">
        <f>+'5 VALORACIÓN DEL CONTROL'!T83</f>
        <v/>
      </c>
      <c r="J26" s="136" t="str">
        <f t="shared" si="3"/>
        <v/>
      </c>
      <c r="K26" s="136" t="str">
        <f t="shared" si="4"/>
        <v/>
      </c>
      <c r="L26" s="105" t="str">
        <f t="shared" si="5"/>
        <v/>
      </c>
      <c r="M26" s="105" t="str">
        <f t="shared" si="0"/>
        <v/>
      </c>
      <c r="N26" s="105" t="str">
        <f t="shared" si="1"/>
        <v/>
      </c>
      <c r="O26" s="232"/>
      <c r="P26" s="105" t="str">
        <f t="shared" si="2"/>
        <v/>
      </c>
      <c r="Q26" s="232"/>
      <c r="R26" s="232"/>
      <c r="S26" s="233"/>
      <c r="T26" s="233"/>
      <c r="U26" s="232"/>
      <c r="V26" s="232"/>
      <c r="W26" s="232"/>
      <c r="X26" s="232"/>
      <c r="Y26" s="232"/>
      <c r="Z26" s="232"/>
      <c r="AA26" s="107"/>
      <c r="AB26" s="107"/>
    </row>
    <row r="27" spans="1:50" ht="43.5" customHeight="1" x14ac:dyDescent="0.25">
      <c r="A27" s="104" t="str">
        <f>'2 CONTEXTO E IDENTIFICACIÓN'!A27</f>
        <v>R19</v>
      </c>
      <c r="B27" s="105" t="str">
        <f>+'2 CONTEXTO E IDENTIFICACIÓN'!F27</f>
        <v xml:space="preserve">  </v>
      </c>
      <c r="C27" s="141" t="str">
        <f>+'3 PROBABIL E IMPACTO INHERENTE'!E27</f>
        <v/>
      </c>
      <c r="D27" s="141" t="str">
        <f>+'3 PROBABIL E IMPACTO INHERENTE'!M27</f>
        <v/>
      </c>
      <c r="E27" s="136" t="str">
        <f>+'4 MAPA CALOR INHERENTE'!C27</f>
        <v/>
      </c>
      <c r="F27" s="136" t="str">
        <f>+'4 MAPA CALOR INHERENTE'!D27</f>
        <v/>
      </c>
      <c r="G27" s="105" t="str">
        <f>+'4 MAPA CALOR INHERENTE'!E27</f>
        <v/>
      </c>
      <c r="H27" s="135" t="str">
        <f>+'5 VALORACIÓN DEL CONTROL'!S87</f>
        <v/>
      </c>
      <c r="I27" s="106" t="str">
        <f>+'5 VALORACIÓN DEL CONTROL'!T87</f>
        <v/>
      </c>
      <c r="J27" s="136" t="str">
        <f t="shared" si="3"/>
        <v/>
      </c>
      <c r="K27" s="136" t="str">
        <f t="shared" si="4"/>
        <v/>
      </c>
      <c r="L27" s="105" t="str">
        <f t="shared" si="5"/>
        <v/>
      </c>
      <c r="M27" s="105" t="str">
        <f t="shared" si="0"/>
        <v/>
      </c>
      <c r="N27" s="105" t="str">
        <f t="shared" si="1"/>
        <v/>
      </c>
      <c r="O27" s="232"/>
      <c r="P27" s="105" t="str">
        <f t="shared" si="2"/>
        <v/>
      </c>
      <c r="Q27" s="232"/>
      <c r="R27" s="232"/>
      <c r="S27" s="233"/>
      <c r="T27" s="233"/>
      <c r="U27" s="232"/>
      <c r="V27" s="232"/>
      <c r="W27" s="232"/>
      <c r="X27" s="232"/>
      <c r="Y27" s="232"/>
      <c r="Z27" s="232"/>
      <c r="AA27" s="107"/>
      <c r="AB27" s="107"/>
    </row>
    <row r="28" spans="1:50" ht="43.5" customHeight="1" x14ac:dyDescent="0.25">
      <c r="A28" s="104" t="str">
        <f>'2 CONTEXTO E IDENTIFICACIÓN'!A28</f>
        <v>R20</v>
      </c>
      <c r="B28" s="105" t="str">
        <f>+'2 CONTEXTO E IDENTIFICACIÓN'!F28</f>
        <v xml:space="preserve">  </v>
      </c>
      <c r="C28" s="141" t="str">
        <f>+'3 PROBABIL E IMPACTO INHERENTE'!E28</f>
        <v/>
      </c>
      <c r="D28" s="141" t="str">
        <f>+'3 PROBABIL E IMPACTO INHERENTE'!M28</f>
        <v/>
      </c>
      <c r="E28" s="136" t="str">
        <f>+'4 MAPA CALOR INHERENTE'!C28</f>
        <v/>
      </c>
      <c r="F28" s="136" t="str">
        <f>+'4 MAPA CALOR INHERENTE'!D28</f>
        <v/>
      </c>
      <c r="G28" s="105" t="str">
        <f>+'4 MAPA CALOR INHERENTE'!E28</f>
        <v/>
      </c>
      <c r="H28" s="135" t="str">
        <f>+'5 VALORACIÓN DEL CONTROL'!S91</f>
        <v/>
      </c>
      <c r="I28" s="106" t="str">
        <f>+'5 VALORACIÓN DEL CONTROL'!T91</f>
        <v/>
      </c>
      <c r="J28" s="136" t="str">
        <f t="shared" si="3"/>
        <v/>
      </c>
      <c r="K28" s="136" t="str">
        <f t="shared" si="4"/>
        <v/>
      </c>
      <c r="L28" s="105" t="str">
        <f t="shared" si="5"/>
        <v/>
      </c>
      <c r="M28" s="105" t="str">
        <f t="shared" si="0"/>
        <v/>
      </c>
      <c r="N28" s="105" t="str">
        <f t="shared" si="1"/>
        <v/>
      </c>
      <c r="O28" s="232"/>
      <c r="P28" s="105" t="str">
        <f t="shared" si="2"/>
        <v/>
      </c>
      <c r="Q28" s="232"/>
      <c r="R28" s="232"/>
      <c r="S28" s="233"/>
      <c r="T28" s="233"/>
      <c r="U28" s="232"/>
      <c r="V28" s="232"/>
      <c r="W28" s="232"/>
      <c r="X28" s="232"/>
      <c r="Y28" s="232"/>
      <c r="Z28" s="232"/>
      <c r="AA28" s="107"/>
      <c r="AB28" s="107"/>
    </row>
    <row r="29" spans="1:50" ht="14.45" customHeight="1" x14ac:dyDescent="0.25">
      <c r="B29" s="87"/>
      <c r="C29" s="87"/>
      <c r="D29" s="87"/>
      <c r="G29" s="87"/>
      <c r="I29" s="87"/>
      <c r="L29" s="87"/>
      <c r="M29" s="87"/>
      <c r="N29" s="87"/>
      <c r="O29" s="87"/>
      <c r="P29" s="87"/>
      <c r="Q29" s="87"/>
      <c r="R29" s="87"/>
      <c r="S29" s="142"/>
      <c r="T29" s="142"/>
      <c r="U29" s="87"/>
      <c r="V29" s="87"/>
      <c r="W29" s="87"/>
      <c r="X29" s="87"/>
      <c r="Y29" s="87"/>
      <c r="Z29" s="87"/>
      <c r="AA29" s="87"/>
      <c r="AB29" s="87"/>
      <c r="AM29" s="92"/>
      <c r="AN29" s="92"/>
      <c r="AO29" s="92"/>
      <c r="AP29" s="92"/>
      <c r="AQ29" s="92"/>
      <c r="AR29" s="87"/>
      <c r="AS29" s="87"/>
      <c r="AT29" s="87"/>
      <c r="AU29" s="87"/>
      <c r="AV29" s="87"/>
    </row>
    <row r="30" spans="1:50" ht="39" customHeight="1" x14ac:dyDescent="0.25">
      <c r="B30" s="87"/>
      <c r="C30" s="87"/>
      <c r="D30" s="87"/>
      <c r="G30" s="87"/>
      <c r="I30" s="87"/>
      <c r="L30" s="87"/>
      <c r="M30" s="87"/>
      <c r="N30" s="87"/>
      <c r="O30" s="87"/>
      <c r="P30" s="87"/>
      <c r="Q30" s="87"/>
      <c r="R30" s="87"/>
      <c r="S30" s="142"/>
      <c r="T30" s="142"/>
      <c r="U30" s="87"/>
      <c r="V30" s="87"/>
      <c r="W30" s="87"/>
      <c r="X30" s="87"/>
      <c r="Y30" s="87"/>
      <c r="Z30" s="87"/>
      <c r="AA30" s="87"/>
      <c r="AB30" s="87"/>
      <c r="AM30" s="92"/>
      <c r="AN30" s="92"/>
      <c r="AO30" s="92"/>
      <c r="AP30" s="92"/>
      <c r="AQ30" s="92"/>
      <c r="AR30" s="87"/>
      <c r="AS30" s="87"/>
      <c r="AT30" s="87"/>
      <c r="AU30" s="87"/>
      <c r="AV30" s="87"/>
    </row>
    <row r="31" spans="1:50" ht="19.5" customHeight="1" x14ac:dyDescent="0.25">
      <c r="B31" s="87"/>
      <c r="C31" s="87"/>
      <c r="D31" s="87"/>
      <c r="G31" s="87"/>
      <c r="I31" s="87"/>
      <c r="L31" s="87"/>
      <c r="M31" s="87"/>
      <c r="N31" s="87"/>
      <c r="O31" s="87"/>
      <c r="P31" s="87"/>
      <c r="Q31" s="87"/>
      <c r="R31" s="87"/>
      <c r="S31" s="142"/>
      <c r="T31" s="142"/>
      <c r="U31" s="87"/>
      <c r="V31" s="87"/>
      <c r="W31" s="87"/>
      <c r="X31" s="87"/>
      <c r="Y31" s="87"/>
      <c r="Z31" s="87"/>
      <c r="AA31" s="87"/>
      <c r="AB31" s="87"/>
      <c r="AM31" s="92"/>
      <c r="AN31" s="92"/>
      <c r="AO31" s="92"/>
      <c r="AP31" s="92"/>
      <c r="AQ31" s="92"/>
      <c r="AR31" s="87"/>
      <c r="AS31" s="87"/>
      <c r="AT31" s="87"/>
      <c r="AU31" s="87"/>
      <c r="AV31" s="87"/>
    </row>
    <row r="32" spans="1:50" ht="19.5" customHeight="1" x14ac:dyDescent="0.25">
      <c r="B32" s="87"/>
      <c r="C32" s="87"/>
      <c r="D32" s="87"/>
      <c r="G32" s="87"/>
      <c r="I32" s="87"/>
      <c r="L32" s="87"/>
      <c r="M32" s="87"/>
      <c r="N32" s="87"/>
      <c r="O32" s="87"/>
      <c r="P32" s="87"/>
      <c r="Q32" s="87"/>
      <c r="R32" s="87"/>
      <c r="S32" s="142"/>
      <c r="T32" s="142"/>
      <c r="U32" s="87"/>
      <c r="V32" s="87"/>
      <c r="W32" s="87"/>
      <c r="X32" s="87"/>
      <c r="Y32" s="87"/>
      <c r="Z32" s="87"/>
      <c r="AA32" s="87"/>
      <c r="AB32" s="87"/>
      <c r="AM32" s="92"/>
      <c r="AN32" s="92"/>
      <c r="AO32" s="92"/>
      <c r="AP32" s="92"/>
      <c r="AQ32" s="92"/>
      <c r="AR32" s="87"/>
      <c r="AS32" s="87"/>
      <c r="AT32" s="87"/>
      <c r="AU32" s="87"/>
      <c r="AV32" s="87"/>
    </row>
    <row r="33" spans="5:43" s="87" customFormat="1" ht="19.5" customHeight="1" x14ac:dyDescent="0.25">
      <c r="E33" s="137"/>
      <c r="F33" s="137"/>
      <c r="H33" s="92"/>
      <c r="J33" s="137"/>
      <c r="K33" s="137"/>
      <c r="S33" s="142"/>
      <c r="T33" s="142"/>
      <c r="AM33" s="92"/>
      <c r="AN33" s="92"/>
      <c r="AO33" s="92"/>
      <c r="AP33" s="92"/>
      <c r="AQ33" s="92"/>
    </row>
    <row r="34" spans="5:43" s="87" customFormat="1" ht="19.5" customHeight="1" x14ac:dyDescent="0.25">
      <c r="E34" s="137"/>
      <c r="F34" s="137"/>
      <c r="H34" s="92"/>
      <c r="J34" s="137"/>
      <c r="K34" s="137"/>
      <c r="S34" s="142"/>
      <c r="T34" s="142"/>
      <c r="AM34" s="92"/>
      <c r="AN34" s="92"/>
      <c r="AO34" s="92"/>
      <c r="AP34" s="92"/>
      <c r="AQ34" s="92"/>
    </row>
    <row r="35" spans="5:43" s="87" customFormat="1" ht="19.5" customHeight="1" x14ac:dyDescent="0.25">
      <c r="E35" s="137"/>
      <c r="F35" s="137"/>
      <c r="H35" s="92"/>
      <c r="J35" s="137"/>
      <c r="K35" s="137"/>
      <c r="S35" s="142"/>
      <c r="T35" s="142"/>
      <c r="AM35" s="92"/>
      <c r="AN35" s="92"/>
      <c r="AO35" s="92"/>
      <c r="AP35" s="92"/>
      <c r="AQ35" s="92"/>
    </row>
  </sheetData>
  <sheetProtection sheet="1" formatCells="0" formatColumns="0" formatRows="0" sort="0" autoFilter="0" pivotTables="0"/>
  <autoFilter ref="A8:AX8" xr:uid="{00000000-0009-0000-0000-000007000000}">
    <filterColumn colId="41" showButton="0"/>
    <filterColumn colId="42" showButton="0"/>
    <filterColumn colId="43" showButton="0"/>
    <filterColumn colId="44" showButton="0"/>
    <filterColumn colId="45" showButton="0"/>
    <filterColumn colId="46" showButton="0"/>
  </autoFilter>
  <dataConsolidate/>
  <mergeCells count="10">
    <mergeCell ref="AC9:AC13"/>
    <mergeCell ref="E7:G7"/>
    <mergeCell ref="AF5:AJ5"/>
    <mergeCell ref="A1:A2"/>
    <mergeCell ref="B1:B2"/>
    <mergeCell ref="J7:L7"/>
    <mergeCell ref="U7:W7"/>
    <mergeCell ref="Q7:T7"/>
    <mergeCell ref="B4:D4"/>
    <mergeCell ref="B5:D5"/>
  </mergeCells>
  <phoneticPr fontId="18" type="noConversion"/>
  <conditionalFormatting sqref="E9:E28">
    <cfRule type="cellIs" dxfId="31" priority="6" operator="equal">
      <formula>$AE$13</formula>
    </cfRule>
    <cfRule type="cellIs" dxfId="30" priority="7" operator="equal">
      <formula>$AE$12</formula>
    </cfRule>
    <cfRule type="cellIs" dxfId="29" priority="8" operator="equal">
      <formula>$AE$11</formula>
    </cfRule>
    <cfRule type="cellIs" dxfId="28" priority="9" operator="equal">
      <formula>$AE$10</formula>
    </cfRule>
    <cfRule type="cellIs" dxfId="27" priority="10" operator="equal">
      <formula>$AE$9</formula>
    </cfRule>
  </conditionalFormatting>
  <conditionalFormatting sqref="F9:F28">
    <cfRule type="cellIs" dxfId="26" priority="1" operator="equal">
      <formula>$AF$8</formula>
    </cfRule>
    <cfRule type="cellIs" dxfId="25" priority="2" operator="equal">
      <formula>$AG$8</formula>
    </cfRule>
    <cfRule type="cellIs" dxfId="24" priority="3" operator="equal">
      <formula>$AH$8</formula>
    </cfRule>
    <cfRule type="cellIs" dxfId="23" priority="4" operator="equal">
      <formula>$AI$8</formula>
    </cfRule>
    <cfRule type="cellIs" dxfId="22" priority="5" operator="equal">
      <formula>$AJ$8</formula>
    </cfRule>
  </conditionalFormatting>
  <conditionalFormatting sqref="G9:G28">
    <cfRule type="cellIs" dxfId="21" priority="11" operator="equal">
      <formula>$AF$16</formula>
    </cfRule>
    <cfRule type="cellIs" dxfId="20" priority="12" operator="equal">
      <formula>$AF$17</formula>
    </cfRule>
    <cfRule type="cellIs" dxfId="19" priority="13" operator="equal">
      <formula>$AF$18</formula>
    </cfRule>
    <cfRule type="cellIs" dxfId="18" priority="14" operator="equal">
      <formula>$AF$19</formula>
    </cfRule>
  </conditionalFormatting>
  <conditionalFormatting sqref="I9:J28">
    <cfRule type="cellIs" dxfId="17" priority="15" operator="equal">
      <formula>$AE$13</formula>
    </cfRule>
    <cfRule type="cellIs" dxfId="16" priority="16" operator="equal">
      <formula>$AE$12</formula>
    </cfRule>
    <cfRule type="cellIs" dxfId="15" priority="17" operator="equal">
      <formula>$AE$11</formula>
    </cfRule>
    <cfRule type="cellIs" dxfId="14" priority="18" operator="equal">
      <formula>$AE$10</formula>
    </cfRule>
    <cfRule type="cellIs" dxfId="13" priority="19" operator="equal">
      <formula>$AE$9</formula>
    </cfRule>
  </conditionalFormatting>
  <conditionalFormatting sqref="K9:K28">
    <cfRule type="cellIs" dxfId="12" priority="20" operator="equal">
      <formula>$AF$8</formula>
    </cfRule>
    <cfRule type="cellIs" dxfId="11" priority="21" operator="equal">
      <formula>$AG$8</formula>
    </cfRule>
    <cfRule type="cellIs" dxfId="10" priority="22" operator="equal">
      <formula>$AH$8</formula>
    </cfRule>
    <cfRule type="cellIs" dxfId="9" priority="23" operator="equal">
      <formula>$AI$8</formula>
    </cfRule>
    <cfRule type="cellIs" dxfId="8" priority="24" operator="equal">
      <formula>$AJ$8</formula>
    </cfRule>
  </conditionalFormatting>
  <conditionalFormatting sqref="L9:L28">
    <cfRule type="cellIs" dxfId="7" priority="30" operator="equal">
      <formula>$AF$16</formula>
    </cfRule>
    <cfRule type="cellIs" dxfId="6" priority="31" operator="equal">
      <formula>$AF$17</formula>
    </cfRule>
    <cfRule type="cellIs" dxfId="5" priority="32" operator="equal">
      <formula>$AF$18</formula>
    </cfRule>
    <cfRule type="cellIs" dxfId="4" priority="33" operator="equal">
      <formula>$AF$19</formula>
    </cfRule>
  </conditionalFormatting>
  <dataValidations count="4">
    <dataValidation type="list" allowBlank="1" showInputMessage="1" showErrorMessage="1" sqref="JP9:JV16"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O8" xr:uid="{00000000-0002-0000-0700-000001000000}"/>
    <dataValidation allowBlank="1" showInputMessage="1" showErrorMessage="1" prompt="Es la materialización del riesgo y las consecuencias de su aparición. Su escala es: 5 bajo impacto, 10 medio, 20 alto impacto._x000a_" sqref="JP8:JV8" xr:uid="{00000000-0002-0000-0700-000002000000}"/>
    <dataValidation type="list" allowBlank="1" showInputMessage="1" showErrorMessage="1" sqref="O9:O28" xr:uid="{00000000-0002-0000-0700-000003000000}">
      <formula1>INDIRECT($N9)</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'11 FORMULAS'!$V$3:$V$6</xm:f>
          </x14:formula1>
          <xm:sqref>Z9:Z28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1"/>
  <sheetViews>
    <sheetView showGridLines="0" topLeftCell="A6" zoomScale="85" zoomScaleNormal="85" workbookViewId="0">
      <selection activeCell="B15" sqref="B15"/>
    </sheetView>
  </sheetViews>
  <sheetFormatPr baseColWidth="10" defaultColWidth="10.85546875" defaultRowHeight="15" x14ac:dyDescent="0.25"/>
  <cols>
    <col min="1" max="1" width="26.5703125" customWidth="1"/>
    <col min="2" max="2" width="29.5703125" customWidth="1"/>
    <col min="4" max="4" width="27.42578125" customWidth="1"/>
    <col min="6" max="6" width="14.5703125" customWidth="1"/>
  </cols>
  <sheetData>
    <row r="1" spans="1:11" s="9" customFormat="1" ht="37.5" customHeight="1" x14ac:dyDescent="0.2">
      <c r="A1" s="432"/>
      <c r="B1" s="494" t="str">
        <f>+'2 CONTEXTO E IDENTIFICACIÓN'!C1</f>
        <v>MAPA DE RIESGOS</v>
      </c>
      <c r="C1" s="50" t="str">
        <f>+'2 CONTEXTO E IDENTIFICACIÓN'!D1</f>
        <v>CÓDIGO:</v>
      </c>
      <c r="D1" s="50" t="str">
        <f>+'2 CONTEXTO E IDENTIFICACIÓN'!E1</f>
        <v>SE-FO-007</v>
      </c>
      <c r="F1" s="240" t="str">
        <f>+'2 CONTEXTO E IDENTIFICACIÓN'!$G$4</f>
        <v>Elaboración o Actualización:</v>
      </c>
      <c r="G1" s="258">
        <f>+IF('2 CONTEXTO E IDENTIFICACIÓN'!$H$4="","",'2 CONTEXTO E IDENTIFICACIÓN'!$H$4)</f>
        <v>45825</v>
      </c>
      <c r="H1" s="20"/>
      <c r="I1" s="20"/>
    </row>
    <row r="2" spans="1:11" s="9" customFormat="1" ht="52.5" customHeight="1" x14ac:dyDescent="0.2">
      <c r="A2" s="432"/>
      <c r="B2" s="495"/>
      <c r="C2" s="50" t="str">
        <f>+'2 CONTEXTO E IDENTIFICACIÓN'!D2</f>
        <v>VERSIÓN:</v>
      </c>
      <c r="D2" s="50" t="str">
        <f>+'2 CONTEXTO E IDENTIFICACIÓN'!E2</f>
        <v>12</v>
      </c>
      <c r="F2" s="243" t="str">
        <f>+'2 CONTEXTO E IDENTIFICACIÓN'!$E$5</f>
        <v>Vigencia del:</v>
      </c>
      <c r="G2" s="241">
        <f>+IF('2 CONTEXTO E IDENTIFICACIÓN'!$F$5="","",'2 CONTEXTO E IDENTIFICACIÓN'!$F$5)</f>
        <v>46024</v>
      </c>
      <c r="H2" s="242" t="s">
        <v>111</v>
      </c>
      <c r="I2" s="239">
        <f>+IF('2 CONTEXTO E IDENTIFICACIÓN'!$H$5="","",'2 CONTEXTO E IDENTIFICACIÓN'!$H$5)</f>
        <v>46387</v>
      </c>
    </row>
    <row r="3" spans="1:11" s="9" customFormat="1" ht="8.25" customHeight="1" x14ac:dyDescent="0.2">
      <c r="A3" s="22"/>
      <c r="B3" s="22"/>
      <c r="C3" s="22"/>
      <c r="D3" s="52"/>
      <c r="F3" s="56"/>
    </row>
    <row r="4" spans="1:11" s="10" customFormat="1" ht="14.45" customHeight="1" x14ac:dyDescent="0.25">
      <c r="A4" s="27" t="s">
        <v>158</v>
      </c>
      <c r="B4" s="433" t="str">
        <f>+IF('2 CONTEXTO E IDENTIFICACIÓN'!$C$4="","",'2 CONTEXTO E IDENTIFICACIÓN'!$C$4)</f>
        <v>Beneficencia del Valle del Cauca</v>
      </c>
      <c r="C4" s="433"/>
      <c r="D4" s="433"/>
      <c r="E4" s="144"/>
      <c r="F4" s="145"/>
    </row>
    <row r="5" spans="1:11" ht="15.75" thickBot="1" x14ac:dyDescent="0.3">
      <c r="A5" s="27" t="s">
        <v>156</v>
      </c>
      <c r="B5" s="433" t="str">
        <f>+IF('2 CONTEXTO E IDENTIFICACIÓN'!$E$4="","",'2 CONTEXTO E IDENTIFICACIÓN'!$E$4)</f>
        <v>SEGUIMIENTO Y EVALUACIÓN</v>
      </c>
      <c r="C5" s="434"/>
      <c r="D5" s="434"/>
    </row>
    <row r="6" spans="1:11" ht="15.75" thickBot="1" x14ac:dyDescent="0.3">
      <c r="A6" s="521" t="s">
        <v>46</v>
      </c>
      <c r="B6" s="522"/>
      <c r="C6" s="522"/>
      <c r="D6" s="522"/>
      <c r="E6" s="522"/>
      <c r="F6" s="522"/>
      <c r="G6" s="522"/>
      <c r="H6" s="522"/>
      <c r="I6" s="522"/>
      <c r="J6" s="522"/>
      <c r="K6" s="523"/>
    </row>
    <row r="7" spans="1:11" ht="6" customHeight="1" thickBot="1" x14ac:dyDescent="0.3">
      <c r="A7" s="521"/>
      <c r="B7" s="522"/>
      <c r="C7" s="522"/>
      <c r="D7" s="522"/>
      <c r="E7" s="522"/>
      <c r="F7" s="522"/>
      <c r="G7" s="522"/>
      <c r="H7" s="522"/>
      <c r="I7" s="522"/>
      <c r="J7" s="522"/>
      <c r="K7" s="523"/>
    </row>
    <row r="8" spans="1:11" ht="34.5" customHeight="1" x14ac:dyDescent="0.25">
      <c r="A8" s="524" t="s">
        <v>47</v>
      </c>
      <c r="B8" s="525"/>
      <c r="C8" s="525"/>
      <c r="D8" s="525"/>
      <c r="E8" s="525"/>
      <c r="F8" s="525"/>
      <c r="G8" s="525"/>
      <c r="H8" s="525"/>
      <c r="I8" s="525"/>
      <c r="J8" s="525"/>
      <c r="K8" s="526"/>
    </row>
    <row r="9" spans="1:11" ht="18.75" customHeight="1" x14ac:dyDescent="0.25">
      <c r="A9" s="530" t="s">
        <v>24</v>
      </c>
      <c r="B9" s="531"/>
      <c r="C9" s="531"/>
      <c r="D9" s="531"/>
      <c r="E9" s="531"/>
      <c r="F9" s="531"/>
      <c r="G9" s="531"/>
      <c r="H9" s="531"/>
      <c r="I9" s="531"/>
      <c r="J9" s="531"/>
      <c r="K9" s="532"/>
    </row>
    <row r="10" spans="1:11" ht="34.5" customHeight="1" x14ac:dyDescent="0.25">
      <c r="A10" s="527" t="s">
        <v>25</v>
      </c>
      <c r="B10" s="528"/>
      <c r="C10" s="528"/>
      <c r="D10" s="528"/>
      <c r="E10" s="528"/>
      <c r="F10" s="528"/>
      <c r="G10" s="528"/>
      <c r="H10" s="528"/>
      <c r="I10" s="528"/>
      <c r="J10" s="528"/>
      <c r="K10" s="529"/>
    </row>
    <row r="11" spans="1:11" ht="50.25" customHeight="1" thickBot="1" x14ac:dyDescent="0.3">
      <c r="A11" s="518" t="s">
        <v>119</v>
      </c>
      <c r="B11" s="519"/>
      <c r="C11" s="519"/>
      <c r="D11" s="519"/>
      <c r="E11" s="519"/>
      <c r="F11" s="519"/>
      <c r="G11" s="519"/>
      <c r="H11" s="519"/>
      <c r="I11" s="519"/>
      <c r="J11" s="519"/>
      <c r="K11" s="520"/>
    </row>
    <row r="12" spans="1:11" x14ac:dyDescent="0.25">
      <c r="A12" s="146"/>
      <c r="B12" s="146"/>
      <c r="C12" s="146"/>
      <c r="D12" s="146"/>
      <c r="E12" s="146"/>
      <c r="F12" s="146"/>
      <c r="G12" s="146"/>
      <c r="H12" s="146"/>
      <c r="I12" s="146"/>
      <c r="J12" s="146"/>
      <c r="K12" s="146"/>
    </row>
    <row r="13" spans="1:11" s="148" customFormat="1" ht="38.25" x14ac:dyDescent="0.25">
      <c r="A13" s="147"/>
      <c r="B13" s="515" t="s">
        <v>31</v>
      </c>
      <c r="C13" s="516"/>
      <c r="D13" s="517" t="s">
        <v>32</v>
      </c>
      <c r="E13" s="517"/>
      <c r="G13" s="95" t="s">
        <v>88</v>
      </c>
    </row>
    <row r="14" spans="1:11" x14ac:dyDescent="0.25">
      <c r="A14" s="149" t="s">
        <v>26</v>
      </c>
      <c r="B14" s="150">
        <f>+COUNTIF('8 MAPA RIESGOS'!$G$9:$G$28,G14)</f>
        <v>0</v>
      </c>
      <c r="C14" s="151">
        <f>+B14/$B$18</f>
        <v>0</v>
      </c>
      <c r="D14" s="150">
        <f>+COUNTIF('8 MAPA RIESGOS'!$L$9:$L$28,G14)</f>
        <v>0</v>
      </c>
      <c r="E14" s="151">
        <f>+D14/$D$18</f>
        <v>0</v>
      </c>
      <c r="G14" s="125" t="s">
        <v>84</v>
      </c>
    </row>
    <row r="15" spans="1:11" x14ac:dyDescent="0.25">
      <c r="A15" s="149" t="s">
        <v>27</v>
      </c>
      <c r="B15" s="150">
        <f>+COUNTIF('8 MAPA RIESGOS'!$G$9:$G$28,G15)</f>
        <v>2</v>
      </c>
      <c r="C15" s="151">
        <f t="shared" ref="C15:C18" si="0">+B15/$B$18</f>
        <v>0.5</v>
      </c>
      <c r="D15" s="150">
        <f>+COUNTIF('8 MAPA RIESGOS'!$L$9:$L$28,G15)</f>
        <v>0</v>
      </c>
      <c r="E15" s="151">
        <f t="shared" ref="E15:E18" si="1">+D15/$D$18</f>
        <v>0</v>
      </c>
      <c r="G15" s="108" t="s">
        <v>85</v>
      </c>
    </row>
    <row r="16" spans="1:11" x14ac:dyDescent="0.25">
      <c r="A16" s="149" t="s">
        <v>28</v>
      </c>
      <c r="B16" s="150">
        <f>+COUNTIF('8 MAPA RIESGOS'!$G$9:$G$28,G16)</f>
        <v>2</v>
      </c>
      <c r="C16" s="151">
        <f t="shared" si="0"/>
        <v>0.5</v>
      </c>
      <c r="D16" s="150">
        <f>+COUNTIF('8 MAPA RIESGOS'!$L$9:$L$28,G16)</f>
        <v>4</v>
      </c>
      <c r="E16" s="151">
        <f t="shared" si="1"/>
        <v>1</v>
      </c>
      <c r="G16" s="112" t="s">
        <v>5</v>
      </c>
    </row>
    <row r="17" spans="1:7" x14ac:dyDescent="0.25">
      <c r="A17" s="149" t="s">
        <v>29</v>
      </c>
      <c r="B17" s="150">
        <f>+COUNTIF('8 MAPA RIESGOS'!$G$9:$G$28,G17)</f>
        <v>0</v>
      </c>
      <c r="C17" s="151">
        <f t="shared" si="0"/>
        <v>0</v>
      </c>
      <c r="D17" s="150">
        <f>+COUNTIF('8 MAPA RIESGOS'!$L$9:$L$28,G17)</f>
        <v>0</v>
      </c>
      <c r="E17" s="151">
        <f t="shared" si="1"/>
        <v>0</v>
      </c>
      <c r="G17" s="116" t="s">
        <v>86</v>
      </c>
    </row>
    <row r="18" spans="1:7" x14ac:dyDescent="0.25">
      <c r="A18" s="149" t="s">
        <v>30</v>
      </c>
      <c r="B18" s="150">
        <f>+SUM(B14:B17)</f>
        <v>4</v>
      </c>
      <c r="C18" s="151">
        <f t="shared" si="0"/>
        <v>1</v>
      </c>
      <c r="D18" s="150">
        <f>+SUM(D14:D17)</f>
        <v>4</v>
      </c>
      <c r="E18" s="151">
        <f t="shared" si="1"/>
        <v>1</v>
      </c>
    </row>
    <row r="20" spans="1:7" s="152" customFormat="1" x14ac:dyDescent="0.25">
      <c r="B20" s="153" t="s">
        <v>31</v>
      </c>
      <c r="D20" s="153" t="s">
        <v>32</v>
      </c>
    </row>
    <row r="21" spans="1:7" s="152" customFormat="1" ht="41.45" customHeight="1" x14ac:dyDescent="0.25">
      <c r="B21" s="154" t="str">
        <f>+IF((B14/B18)&gt;=0.2,G14,+IF(((B14/B18)+(B15/B18))&gt;=0.3,G15,+IF(((B14/B18)+(B15/B18)+(B16/B18))&gt;=0.4,G16,+IF((B14/B18)+(B15/B18)+(B16/B18)+(B17/B18)&gt;=0.5,G17,""))))</f>
        <v>Alto</v>
      </c>
      <c r="D21" s="154" t="str">
        <f>+IF((D14/D18)&gt;=0.2,G14,+IF(((D14/D18)+(D15/D18))&gt;=0.3,G15,+IF(((D14/D18)+(D15/D18)+(D16/D18))&gt;=0.4,G16,+IF((D14/D18)+(D15/D18)+(D16/D18)+(D17/D18)&gt;=0.5,G17,""))))</f>
        <v>Moderado</v>
      </c>
    </row>
  </sheetData>
  <sheetProtection sheet="1" formatCells="0" formatColumns="0" formatRows="0"/>
  <mergeCells count="12">
    <mergeCell ref="A1:A2"/>
    <mergeCell ref="A7:K7"/>
    <mergeCell ref="A8:K8"/>
    <mergeCell ref="A10:K10"/>
    <mergeCell ref="A9:K9"/>
    <mergeCell ref="B1:B2"/>
    <mergeCell ref="B13:C13"/>
    <mergeCell ref="D13:E13"/>
    <mergeCell ref="A11:K11"/>
    <mergeCell ref="A6:K6"/>
    <mergeCell ref="B4:D4"/>
    <mergeCell ref="B5:D5"/>
  </mergeCells>
  <conditionalFormatting sqref="B21:D21">
    <cfRule type="containsText" dxfId="3" priority="1" operator="containsText" text="Bajo">
      <formula>NOT(ISERROR(SEARCH("Bajo",B21)))</formula>
    </cfRule>
    <cfRule type="containsText" dxfId="2" priority="2" operator="containsText" text="Moderado">
      <formula>NOT(ISERROR(SEARCH("Moderado",B21)))</formula>
    </cfRule>
    <cfRule type="containsText" dxfId="1" priority="3" operator="containsText" text="Alto">
      <formula>NOT(ISERROR(SEARCH("Alto",B21)))</formula>
    </cfRule>
    <cfRule type="containsText" dxfId="0" priority="4" operator="containsText" text="Extremo">
      <formula>NOT(ISERROR(SEARCH("Extremo",B21)))</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21</vt:i4>
      </vt:variant>
    </vt:vector>
  </HeadingPairs>
  <TitlesOfParts>
    <vt:vector size="33" baseType="lpstr">
      <vt:lpstr>1 INSTRUCTIVO</vt:lpstr>
      <vt:lpstr>2 CONTEXTO E IDENTIFICACIÓN</vt:lpstr>
      <vt:lpstr>3 PROBABIL E IMPACTO INHERENTE</vt:lpstr>
      <vt:lpstr>4 MAPA CALOR INHERENTE</vt:lpstr>
      <vt:lpstr>5 VALORACIÓN DEL CONTROL</vt:lpstr>
      <vt:lpstr>6 MAPA CALOR RESIDUAL</vt:lpstr>
      <vt:lpstr>7 MAPA CALOR INHEREN Y RESIDUAL</vt:lpstr>
      <vt:lpstr>8 MAPA RIESGOS</vt:lpstr>
      <vt:lpstr>9 RIESGO DEL PROCESO</vt:lpstr>
      <vt:lpstr>10 CONTROL DE CAMBIOS</vt:lpstr>
      <vt:lpstr>11 FORMULAS</vt:lpstr>
      <vt:lpstr>Hoja1</vt:lpstr>
      <vt:lpstr>Afectación_Económica</vt:lpstr>
      <vt:lpstr>'10 CONTROL DE CAMBIOS'!Área_de_impresión</vt:lpstr>
      <vt:lpstr>'3 PROBABIL E IMPACTO INHERENTE'!Área_de_impresión</vt:lpstr>
      <vt:lpstr>E_Relaciones_Laborales</vt:lpstr>
      <vt:lpstr>F_Usuarios_Productos_y_Prácticas_Organizacionales</vt:lpstr>
      <vt:lpstr>Fiscal</vt:lpstr>
      <vt:lpstr>Fiscal_A</vt:lpstr>
      <vt:lpstr>Fiscal_B</vt:lpstr>
      <vt:lpstr>G_Daños_Activos_Físicos</vt:lpstr>
      <vt:lpstr>Gestión</vt:lpstr>
      <vt:lpstr>Gestión_A</vt:lpstr>
      <vt:lpstr>Gestión_B</vt:lpstr>
      <vt:lpstr>Posibilidad__de_efecto_dañoso_sobre_el_interes_patrimonial</vt:lpstr>
      <vt:lpstr>Posibilidad_de_pérdida_Económica</vt:lpstr>
      <vt:lpstr>Reducir_mitigar_Transferir_Evitar</vt:lpstr>
      <vt:lpstr>Reputacional</vt:lpstr>
      <vt:lpstr>Requiere_Plan_de_Acción</vt:lpstr>
      <vt:lpstr>Tipo</vt:lpstr>
      <vt:lpstr>'2 CONTEXTO E IDENTIFICACIÓN'!Títulos_a_imprimir</vt:lpstr>
      <vt:lpstr>'3 PROBABIL E IMPACTO INHERENTE'!Títulos_a_imprimir</vt:lpstr>
      <vt:lpstr>'5 VALORACIÓN DEL CONTROL'!Títulos_a_imprimir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BENAVIDES SALAS</dc:creator>
  <cp:lastModifiedBy>Mónica Potes Viveros</cp:lastModifiedBy>
  <cp:lastPrinted>2021-05-20T21:19:24Z</cp:lastPrinted>
  <dcterms:created xsi:type="dcterms:W3CDTF">2006-09-16T00:00:00Z</dcterms:created>
  <dcterms:modified xsi:type="dcterms:W3CDTF">2026-01-28T22:43:18Z</dcterms:modified>
</cp:coreProperties>
</file>